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NÃO USAR_JOÃO PESSOA\02 - Arraiá\"/>
    </mc:Choice>
  </mc:AlternateContent>
  <bookViews>
    <workbookView xWindow="0" yWindow="0" windowWidth="23040" windowHeight="9192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H10" i="1"/>
  <c r="K10" i="1" s="1"/>
  <c r="F10" i="1"/>
  <c r="H9" i="1"/>
  <c r="K9" i="1" s="1"/>
  <c r="H8" i="1"/>
  <c r="K8" i="1" s="1"/>
  <c r="H7" i="1"/>
  <c r="K7" i="1" s="1"/>
  <c r="H6" i="1"/>
  <c r="K6" i="1" s="1"/>
  <c r="F4" i="1"/>
  <c r="H4" i="1" s="1"/>
  <c r="K4" i="1" s="1"/>
  <c r="F3" i="1"/>
  <c r="H3" i="1" s="1"/>
  <c r="K3" i="1" l="1"/>
  <c r="K15" i="1" s="1"/>
  <c r="K17" i="1" s="1"/>
  <c r="H15" i="1"/>
</calcChain>
</file>

<file path=xl/sharedStrings.xml><?xml version="1.0" encoding="utf-8"?>
<sst xmlns="http://schemas.openxmlformats.org/spreadsheetml/2006/main" count="54" uniqueCount="36">
  <si>
    <t>ARRAIÁ DA CORREIO - Data do Evento: 08/06, 15/06, 22/06 e 29/06</t>
  </si>
  <si>
    <t>PROJETO</t>
  </si>
  <si>
    <t>DATA
 INICIAL</t>
  </si>
  <si>
    <t>DATA
FINAL</t>
  </si>
  <si>
    <t>HORÁRIO</t>
  </si>
  <si>
    <t xml:space="preserve">ESQUEMA COMERCIAL
</t>
  </si>
  <si>
    <t>TOTAL DE DIAS</t>
  </si>
  <si>
    <t>INSERÇÕES
DIA</t>
  </si>
  <si>
    <t>INSERÇÕES
PERÍODO</t>
  </si>
  <si>
    <t>CONVERSÃO</t>
  </si>
  <si>
    <t xml:space="preserve">R$
UNITÁRIO </t>
  </si>
  <si>
    <t>R$TOTAL</t>
  </si>
  <si>
    <t xml:space="preserve"> </t>
  </si>
  <si>
    <t>rotativo</t>
  </si>
  <si>
    <t>Teaser de 15", ass. 05"</t>
  </si>
  <si>
    <t>Chamadas de envolvimento de 30", ass. 05"</t>
  </si>
  <si>
    <t>08/06, 15/06, 22/06 e 29/06</t>
  </si>
  <si>
    <t>Programa Arraiá da Correio</t>
  </si>
  <si>
    <t>det.</t>
  </si>
  <si>
    <t>Vinheta de abertura, ass. 05"</t>
  </si>
  <si>
    <t>Comercial de 30" no break</t>
  </si>
  <si>
    <t>Merchadising de 60"</t>
  </si>
  <si>
    <t>Vinheta de encerramento, ass 05"</t>
  </si>
  <si>
    <t>Chamadas de agradecimento de 30", ass. 05"</t>
  </si>
  <si>
    <t>Stories divulgando produto ou serviço da marca</t>
  </si>
  <si>
    <t>Postagem no feed com agradecimento e menção aos parceiros</t>
  </si>
  <si>
    <t>Banner do projeto no site da TV Correio no período do projeto</t>
  </si>
  <si>
    <t>Definir</t>
  </si>
  <si>
    <t>Mídia de apoio em esquema rotativo de 30"</t>
  </si>
  <si>
    <t>TOTAL GERAL</t>
  </si>
  <si>
    <t>Tabela de Preços: Outubro 2023</t>
  </si>
  <si>
    <t>Desconto (%)</t>
  </si>
  <si>
    <t xml:space="preserve">Rotativo: </t>
  </si>
  <si>
    <t>Horário do Papo de Fogão:</t>
  </si>
  <si>
    <t>Merchan de 60" (Valor do Papo de Fogão)</t>
  </si>
  <si>
    <t xml:space="preserve">Obs.: Toda entrega/valoração que consta nesta planilha foi elaborada direto pela emissora local, sendo assim, caso haja alguma questão/dúvida/alteração, a mesma deverá ser consultada.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</si>
</sst>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;[Red]\-&quot;R$&quot;\ #,##0.00"/>
    <numFmt numFmtId="165" formatCode="_(* #,##0.00_);_(* \(#,##0.00\);_(* &quot;-&quot;??_);_(@_)"/>
    <numFmt numFmtId="166" formatCode="dd/mm/yy;@"/>
    <numFmt numFmtId="167" formatCode="#,##0.000"/>
    <numFmt numFmtId="168" formatCode="&quot;R$&quot;\ 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8"/>
      <color indexed="18"/>
      <name val="Calibri"/>
      <family val="2"/>
      <scheme val="minor"/>
    </font>
    <font>
      <sz val="12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D2D87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5" fillId="0" borderId="0" xfId="0" applyFont="1"/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Continuous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6" fontId="7" fillId="5" borderId="3" xfId="1" applyNumberFormat="1" applyFont="1" applyFill="1" applyBorder="1" applyAlignment="1">
      <alignment horizontal="center" vertical="center" wrapText="1"/>
    </xf>
    <xf numFmtId="166" fontId="7" fillId="5" borderId="3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vertical="center"/>
    </xf>
    <xf numFmtId="3" fontId="7" fillId="5" borderId="3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167" fontId="7" fillId="5" borderId="3" xfId="0" applyNumberFormat="1" applyFont="1" applyFill="1" applyBorder="1" applyAlignment="1">
      <alignment horizontal="center" vertical="center"/>
    </xf>
    <xf numFmtId="43" fontId="10" fillId="5" borderId="3" xfId="1" applyFont="1" applyFill="1" applyBorder="1" applyAlignment="1">
      <alignment horizontal="center"/>
    </xf>
    <xf numFmtId="43" fontId="7" fillId="5" borderId="3" xfId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5" borderId="3" xfId="0" applyFont="1" applyFill="1" applyBorder="1" applyAlignment="1">
      <alignment horizontal="left"/>
    </xf>
    <xf numFmtId="0" fontId="10" fillId="5" borderId="3" xfId="0" applyFont="1" applyFill="1" applyBorder="1"/>
    <xf numFmtId="3" fontId="7" fillId="5" borderId="3" xfId="0" applyNumberFormat="1" applyFont="1" applyFill="1" applyBorder="1" applyAlignment="1">
      <alignment horizontal="center"/>
    </xf>
    <xf numFmtId="167" fontId="7" fillId="5" borderId="3" xfId="0" applyNumberFormat="1" applyFont="1" applyFill="1" applyBorder="1" applyAlignment="1">
      <alignment horizontal="center"/>
    </xf>
    <xf numFmtId="43" fontId="7" fillId="5" borderId="3" xfId="1" applyFont="1" applyFill="1" applyBorder="1" applyAlignment="1">
      <alignment horizontal="right"/>
    </xf>
    <xf numFmtId="0" fontId="7" fillId="5" borderId="3" xfId="0" applyFont="1" applyFill="1" applyBorder="1"/>
    <xf numFmtId="166" fontId="7" fillId="5" borderId="5" xfId="1" applyNumberFormat="1" applyFont="1" applyFill="1" applyBorder="1" applyAlignment="1">
      <alignment horizontal="center" vertical="center" wrapText="1"/>
    </xf>
    <xf numFmtId="0" fontId="5" fillId="5" borderId="0" xfId="0" applyFont="1" applyFill="1"/>
    <xf numFmtId="0" fontId="5" fillId="5" borderId="0" xfId="0" applyFont="1" applyFill="1" applyAlignment="1">
      <alignment horizontal="center"/>
    </xf>
    <xf numFmtId="3" fontId="5" fillId="5" borderId="0" xfId="0" applyNumberFormat="1" applyFont="1" applyFill="1" applyAlignment="1">
      <alignment horizontal="center"/>
    </xf>
    <xf numFmtId="167" fontId="5" fillId="5" borderId="0" xfId="0" applyNumberFormat="1" applyFont="1" applyFill="1" applyAlignment="1">
      <alignment horizontal="center"/>
    </xf>
    <xf numFmtId="43" fontId="9" fillId="5" borderId="0" xfId="1" applyFont="1" applyFill="1" applyBorder="1" applyAlignment="1">
      <alignment horizontal="center"/>
    </xf>
    <xf numFmtId="43" fontId="5" fillId="5" borderId="0" xfId="1" applyFont="1" applyFill="1" applyBorder="1" applyAlignment="1">
      <alignment horizontal="right" vertical="center"/>
    </xf>
    <xf numFmtId="166" fontId="7" fillId="5" borderId="6" xfId="1" applyNumberFormat="1" applyFont="1" applyFill="1" applyBorder="1" applyAlignment="1">
      <alignment horizontal="center" vertical="center" wrapText="1"/>
    </xf>
    <xf numFmtId="166" fontId="7" fillId="5" borderId="5" xfId="0" applyNumberFormat="1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/>
    </xf>
    <xf numFmtId="166" fontId="5" fillId="5" borderId="7" xfId="1" applyNumberFormat="1" applyFont="1" applyFill="1" applyBorder="1" applyAlignment="1">
      <alignment horizontal="center" vertical="center" wrapText="1"/>
    </xf>
    <xf numFmtId="166" fontId="5" fillId="5" borderId="5" xfId="1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/>
    </xf>
    <xf numFmtId="0" fontId="11" fillId="6" borderId="0" xfId="0" applyFont="1" applyFill="1"/>
    <xf numFmtId="0" fontId="7" fillId="6" borderId="0" xfId="0" applyFont="1" applyFill="1"/>
    <xf numFmtId="0" fontId="9" fillId="6" borderId="0" xfId="0" applyFont="1" applyFill="1" applyAlignment="1">
      <alignment horizontal="center"/>
    </xf>
    <xf numFmtId="0" fontId="12" fillId="6" borderId="0" xfId="0" applyFont="1" applyFill="1" applyAlignment="1">
      <alignment horizontal="centerContinuous"/>
    </xf>
    <xf numFmtId="3" fontId="11" fillId="6" borderId="0" xfId="0" applyNumberFormat="1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165" fontId="11" fillId="6" borderId="0" xfId="0" applyNumberFormat="1" applyFont="1" applyFill="1" applyAlignment="1">
      <alignment horizontal="right"/>
    </xf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6" borderId="0" xfId="2" applyFont="1" applyFill="1"/>
    <xf numFmtId="17" fontId="7" fillId="6" borderId="0" xfId="0" applyNumberFormat="1" applyFont="1" applyFill="1"/>
    <xf numFmtId="168" fontId="15" fillId="6" borderId="0" xfId="0" applyNumberFormat="1" applyFont="1" applyFill="1"/>
    <xf numFmtId="3" fontId="5" fillId="0" borderId="0" xfId="0" applyNumberFormat="1" applyFont="1"/>
    <xf numFmtId="3" fontId="5" fillId="0" borderId="0" xfId="0" applyNumberFormat="1" applyFont="1" applyAlignment="1">
      <alignment vertical="center"/>
    </xf>
    <xf numFmtId="43" fontId="9" fillId="0" borderId="0" xfId="0" applyNumberFormat="1" applyFont="1"/>
    <xf numFmtId="0" fontId="15" fillId="6" borderId="0" xfId="2" applyFont="1" applyFill="1"/>
    <xf numFmtId="0" fontId="7" fillId="0" borderId="0" xfId="0" applyFont="1"/>
    <xf numFmtId="0" fontId="9" fillId="0" borderId="0" xfId="0" applyFont="1"/>
    <xf numFmtId="0" fontId="15" fillId="6" borderId="0" xfId="0" applyFont="1" applyFill="1"/>
    <xf numFmtId="164" fontId="7" fillId="6" borderId="0" xfId="0" applyNumberFormat="1" applyFont="1" applyFill="1"/>
    <xf numFmtId="0" fontId="16" fillId="0" borderId="0" xfId="0" applyFont="1"/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3" fontId="9" fillId="5" borderId="2" xfId="1" applyFont="1" applyFill="1" applyBorder="1" applyAlignment="1">
      <alignment horizontal="center" vertical="center" wrapText="1"/>
    </xf>
    <xf numFmtId="43" fontId="9" fillId="5" borderId="4" xfId="1" applyFont="1" applyFill="1" applyBorder="1" applyAlignment="1">
      <alignment horizontal="center" vertical="center" wrapText="1"/>
    </xf>
    <xf numFmtId="43" fontId="9" fillId="5" borderId="8" xfId="1" applyFont="1" applyFill="1" applyBorder="1" applyAlignment="1">
      <alignment horizontal="center" vertical="center" wrapText="1"/>
    </xf>
    <xf numFmtId="44" fontId="5" fillId="0" borderId="0" xfId="3" applyFont="1" applyAlignment="1">
      <alignment vertical="center"/>
    </xf>
    <xf numFmtId="4" fontId="9" fillId="0" borderId="0" xfId="0" applyNumberFormat="1" applyFont="1" applyAlignment="1">
      <alignment horizontal="center" vertical="center"/>
    </xf>
  </cellXfs>
  <cellStyles count="4">
    <cellStyle name="Bom" xfId="2" builtinId="26"/>
    <cellStyle name="Moeda" xfId="3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tabSelected="1" workbookViewId="0">
      <selection sqref="A1:K1"/>
    </sheetView>
  </sheetViews>
  <sheetFormatPr defaultColWidth="13.44140625" defaultRowHeight="15.6" x14ac:dyDescent="0.3"/>
  <cols>
    <col min="1" max="1" width="12.5546875" style="1" customWidth="1"/>
    <col min="2" max="2" width="24" style="54" bestFit="1" customWidth="1"/>
    <col min="3" max="3" width="8.44140625" style="54" bestFit="1" customWidth="1"/>
    <col min="4" max="4" width="11.44140625" style="1" bestFit="1" customWidth="1"/>
    <col min="5" max="5" width="58.44140625" style="1" customWidth="1"/>
    <col min="6" max="6" width="12.33203125" style="1" customWidth="1"/>
    <col min="7" max="7" width="10.6640625" style="1" customWidth="1"/>
    <col min="8" max="8" width="11" style="50" customWidth="1"/>
    <col min="9" max="9" width="13.44140625" style="50"/>
    <col min="10" max="10" width="13" style="1" customWidth="1"/>
    <col min="11" max="11" width="14.5546875" style="55" customWidth="1"/>
    <col min="12" max="12" width="25.5546875" style="1" bestFit="1" customWidth="1"/>
    <col min="13" max="13" width="29.44140625" style="1" customWidth="1"/>
    <col min="14" max="16384" width="13.44140625" style="1"/>
  </cols>
  <sheetData>
    <row r="1" spans="1:13" ht="31.2" x14ac:dyDescent="0.3">
      <c r="A1" s="59" t="s">
        <v>0</v>
      </c>
      <c r="B1" s="59"/>
      <c r="C1" s="59"/>
      <c r="D1" s="60"/>
      <c r="E1" s="60"/>
      <c r="F1" s="60"/>
      <c r="G1" s="60"/>
      <c r="H1" s="60"/>
      <c r="I1" s="60"/>
      <c r="J1" s="60"/>
      <c r="K1" s="60"/>
    </row>
    <row r="2" spans="1:13" s="8" customFormat="1" ht="27.6" x14ac:dyDescent="0.3">
      <c r="A2" s="2" t="s">
        <v>1</v>
      </c>
      <c r="B2" s="3" t="s">
        <v>2</v>
      </c>
      <c r="C2" s="3" t="s">
        <v>3</v>
      </c>
      <c r="D2" s="2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6" t="s">
        <v>9</v>
      </c>
      <c r="J2" s="3" t="s">
        <v>10</v>
      </c>
      <c r="K2" s="6" t="s">
        <v>11</v>
      </c>
      <c r="L2" s="7"/>
    </row>
    <row r="3" spans="1:13" s="18" customFormat="1" x14ac:dyDescent="0.3">
      <c r="A3" s="61" t="s">
        <v>12</v>
      </c>
      <c r="B3" s="9">
        <v>45420</v>
      </c>
      <c r="C3" s="10">
        <v>45427</v>
      </c>
      <c r="D3" s="11" t="s">
        <v>13</v>
      </c>
      <c r="E3" s="12" t="s">
        <v>14</v>
      </c>
      <c r="F3" s="13">
        <f>(C3-B3)+1</f>
        <v>8</v>
      </c>
      <c r="G3" s="14">
        <v>4</v>
      </c>
      <c r="H3" s="13">
        <f>G3*F3</f>
        <v>32</v>
      </c>
      <c r="I3" s="15">
        <v>0.375</v>
      </c>
      <c r="J3" s="16">
        <v>4027.2</v>
      </c>
      <c r="K3" s="17">
        <f>J3*I3*H3</f>
        <v>48326.399999999994</v>
      </c>
    </row>
    <row r="4" spans="1:13" s="18" customFormat="1" x14ac:dyDescent="0.3">
      <c r="A4" s="62"/>
      <c r="B4" s="9">
        <v>45428</v>
      </c>
      <c r="C4" s="10">
        <v>45472</v>
      </c>
      <c r="D4" s="11" t="s">
        <v>13</v>
      </c>
      <c r="E4" s="12" t="s">
        <v>15</v>
      </c>
      <c r="F4" s="13">
        <f>(C4-B4)+1</f>
        <v>45</v>
      </c>
      <c r="G4" s="14">
        <v>3</v>
      </c>
      <c r="H4" s="13">
        <f t="shared" ref="H4:H10" si="0">G4*F4</f>
        <v>135</v>
      </c>
      <c r="I4" s="15">
        <v>0.375</v>
      </c>
      <c r="J4" s="16">
        <v>4027.2</v>
      </c>
      <c r="K4" s="17">
        <f t="shared" ref="K4:K14" si="1">J4*I4*H4</f>
        <v>203876.99999999997</v>
      </c>
    </row>
    <row r="5" spans="1:13" x14ac:dyDescent="0.3">
      <c r="A5" s="62"/>
      <c r="B5" s="19" t="s">
        <v>16</v>
      </c>
      <c r="C5" s="10"/>
      <c r="D5" s="11"/>
      <c r="E5" s="20" t="s">
        <v>17</v>
      </c>
      <c r="F5" s="11"/>
      <c r="G5" s="11"/>
      <c r="H5" s="21"/>
      <c r="I5" s="22"/>
      <c r="J5" s="16"/>
      <c r="K5" s="23"/>
    </row>
    <row r="6" spans="1:13" x14ac:dyDescent="0.3">
      <c r="A6" s="62"/>
      <c r="B6" s="19" t="s">
        <v>16</v>
      </c>
      <c r="C6" s="10"/>
      <c r="D6" s="11" t="s">
        <v>18</v>
      </c>
      <c r="E6" s="24" t="s">
        <v>19</v>
      </c>
      <c r="F6" s="13">
        <v>4</v>
      </c>
      <c r="G6" s="11">
        <v>1</v>
      </c>
      <c r="H6" s="13">
        <f t="shared" si="0"/>
        <v>4</v>
      </c>
      <c r="I6" s="22">
        <v>0.375</v>
      </c>
      <c r="J6" s="16">
        <v>5376</v>
      </c>
      <c r="K6" s="17">
        <f t="shared" si="1"/>
        <v>8064</v>
      </c>
    </row>
    <row r="7" spans="1:13" x14ac:dyDescent="0.3">
      <c r="A7" s="62"/>
      <c r="B7" s="19" t="s">
        <v>16</v>
      </c>
      <c r="C7" s="10"/>
      <c r="D7" s="11" t="s">
        <v>18</v>
      </c>
      <c r="E7" s="24" t="s">
        <v>20</v>
      </c>
      <c r="F7" s="13">
        <v>4</v>
      </c>
      <c r="G7" s="11">
        <v>1</v>
      </c>
      <c r="H7" s="13">
        <f t="shared" si="0"/>
        <v>4</v>
      </c>
      <c r="I7" s="22">
        <v>1</v>
      </c>
      <c r="J7" s="16">
        <v>5376</v>
      </c>
      <c r="K7" s="17">
        <f t="shared" si="1"/>
        <v>21504</v>
      </c>
    </row>
    <row r="8" spans="1:13" x14ac:dyDescent="0.3">
      <c r="A8" s="62"/>
      <c r="B8" s="19" t="s">
        <v>16</v>
      </c>
      <c r="C8" s="10"/>
      <c r="D8" s="11" t="s">
        <v>18</v>
      </c>
      <c r="E8" s="24" t="s">
        <v>21</v>
      </c>
      <c r="F8" s="13">
        <v>4</v>
      </c>
      <c r="G8" s="11">
        <v>1</v>
      </c>
      <c r="H8" s="13">
        <f t="shared" si="0"/>
        <v>4</v>
      </c>
      <c r="I8" s="22">
        <v>1</v>
      </c>
      <c r="J8" s="16">
        <v>21504</v>
      </c>
      <c r="K8" s="17">
        <f t="shared" si="1"/>
        <v>86016</v>
      </c>
    </row>
    <row r="9" spans="1:13" x14ac:dyDescent="0.3">
      <c r="A9" s="62"/>
      <c r="B9" s="19" t="s">
        <v>16</v>
      </c>
      <c r="C9" s="10"/>
      <c r="D9" s="11" t="s">
        <v>18</v>
      </c>
      <c r="E9" s="24" t="s">
        <v>22</v>
      </c>
      <c r="F9" s="13">
        <v>4</v>
      </c>
      <c r="G9" s="11">
        <v>1</v>
      </c>
      <c r="H9" s="13">
        <f t="shared" si="0"/>
        <v>4</v>
      </c>
      <c r="I9" s="22">
        <v>0.375</v>
      </c>
      <c r="J9" s="16">
        <v>5376</v>
      </c>
      <c r="K9" s="17">
        <f t="shared" si="1"/>
        <v>8064</v>
      </c>
    </row>
    <row r="10" spans="1:13" x14ac:dyDescent="0.3">
      <c r="A10" s="62"/>
      <c r="B10" s="9">
        <v>45475</v>
      </c>
      <c r="C10" s="10">
        <v>45481</v>
      </c>
      <c r="D10" s="11" t="s">
        <v>13</v>
      </c>
      <c r="E10" s="24" t="s">
        <v>23</v>
      </c>
      <c r="F10" s="13">
        <f>(C10-B10)+1</f>
        <v>7</v>
      </c>
      <c r="G10" s="11">
        <v>3</v>
      </c>
      <c r="H10" s="13">
        <f t="shared" si="0"/>
        <v>21</v>
      </c>
      <c r="I10" s="22">
        <v>0.375</v>
      </c>
      <c r="J10" s="16">
        <v>4027.2</v>
      </c>
      <c r="K10" s="17">
        <f t="shared" si="1"/>
        <v>31714.199999999997</v>
      </c>
    </row>
    <row r="11" spans="1:13" x14ac:dyDescent="0.3">
      <c r="A11" s="62"/>
      <c r="B11" s="25"/>
      <c r="C11" s="10"/>
      <c r="D11" s="11" t="s">
        <v>13</v>
      </c>
      <c r="E11" s="26" t="s">
        <v>24</v>
      </c>
      <c r="F11" s="27">
        <v>4</v>
      </c>
      <c r="G11" s="27">
        <v>1</v>
      </c>
      <c r="H11" s="28">
        <v>4</v>
      </c>
      <c r="I11" s="29">
        <v>1</v>
      </c>
      <c r="J11" s="30">
        <v>671.2</v>
      </c>
      <c r="K11" s="31">
        <f t="shared" si="1"/>
        <v>2684.8</v>
      </c>
    </row>
    <row r="12" spans="1:13" x14ac:dyDescent="0.3">
      <c r="A12" s="62"/>
      <c r="B12" s="32"/>
      <c r="C12" s="33"/>
      <c r="D12" s="34" t="s">
        <v>13</v>
      </c>
      <c r="E12" s="26" t="s">
        <v>25</v>
      </c>
      <c r="F12" s="27">
        <v>2</v>
      </c>
      <c r="G12" s="27">
        <v>1</v>
      </c>
      <c r="H12" s="28">
        <v>4</v>
      </c>
      <c r="I12" s="29">
        <v>1</v>
      </c>
      <c r="J12" s="30">
        <v>1342.4</v>
      </c>
      <c r="K12" s="31">
        <f t="shared" si="1"/>
        <v>5369.6</v>
      </c>
    </row>
    <row r="13" spans="1:13" x14ac:dyDescent="0.3">
      <c r="A13" s="62"/>
      <c r="B13" s="35"/>
      <c r="C13" s="36"/>
      <c r="D13" s="27" t="s">
        <v>13</v>
      </c>
      <c r="E13" s="26" t="s">
        <v>26</v>
      </c>
      <c r="F13" s="27">
        <v>30</v>
      </c>
      <c r="G13" s="27"/>
      <c r="H13" s="28">
        <v>30</v>
      </c>
      <c r="I13" s="29">
        <v>1</v>
      </c>
      <c r="J13" s="30">
        <v>200</v>
      </c>
      <c r="K13" s="31">
        <f>H13*I13*J13</f>
        <v>6000</v>
      </c>
    </row>
    <row r="14" spans="1:13" x14ac:dyDescent="0.3">
      <c r="A14" s="63"/>
      <c r="B14" s="37" t="s">
        <v>27</v>
      </c>
      <c r="C14" s="10"/>
      <c r="D14" s="11" t="s">
        <v>13</v>
      </c>
      <c r="E14" s="24" t="s">
        <v>28</v>
      </c>
      <c r="F14" s="11"/>
      <c r="G14" s="11" t="s">
        <v>27</v>
      </c>
      <c r="H14" s="21">
        <v>20</v>
      </c>
      <c r="I14" s="22">
        <v>1</v>
      </c>
      <c r="J14" s="16">
        <v>4027.2</v>
      </c>
      <c r="K14" s="17">
        <f t="shared" si="1"/>
        <v>80544</v>
      </c>
    </row>
    <row r="15" spans="1:13" s="46" customFormat="1" x14ac:dyDescent="0.3">
      <c r="A15" s="38" t="s">
        <v>29</v>
      </c>
      <c r="B15" s="39"/>
      <c r="C15" s="39"/>
      <c r="D15" s="40"/>
      <c r="E15" s="41" t="s">
        <v>12</v>
      </c>
      <c r="F15" s="41"/>
      <c r="G15" s="41"/>
      <c r="H15" s="42">
        <f>SUM(H3:H14)</f>
        <v>262</v>
      </c>
      <c r="I15" s="42" t="s">
        <v>12</v>
      </c>
      <c r="J15" s="43" t="s">
        <v>12</v>
      </c>
      <c r="K15" s="44">
        <f>SUM(K3:K14)</f>
        <v>502163.99999999994</v>
      </c>
      <c r="L15" s="1"/>
      <c r="M15" s="45"/>
    </row>
    <row r="17" spans="1:12" x14ac:dyDescent="0.3">
      <c r="A17" s="47" t="s">
        <v>30</v>
      </c>
      <c r="B17" s="48"/>
      <c r="C17" s="39"/>
      <c r="D17" s="49"/>
      <c r="I17" s="51" t="s">
        <v>31</v>
      </c>
      <c r="J17" s="1">
        <v>0</v>
      </c>
      <c r="K17" s="52">
        <f>K15-(K15/100*J17)</f>
        <v>502163.99999999994</v>
      </c>
    </row>
    <row r="18" spans="1:12" x14ac:dyDescent="0.3">
      <c r="A18" s="53" t="s">
        <v>32</v>
      </c>
      <c r="B18" s="39"/>
      <c r="C18" s="39"/>
      <c r="D18" s="49">
        <v>4027.2</v>
      </c>
      <c r="E18" s="54"/>
      <c r="F18" s="54"/>
      <c r="G18" s="54"/>
      <c r="H18" s="54"/>
      <c r="I18" s="54"/>
      <c r="J18" s="54"/>
    </row>
    <row r="19" spans="1:12" x14ac:dyDescent="0.3">
      <c r="A19" s="53" t="s">
        <v>33</v>
      </c>
      <c r="B19" s="39"/>
      <c r="C19" s="39"/>
      <c r="D19" s="49">
        <v>5376</v>
      </c>
      <c r="E19" s="54"/>
      <c r="F19" s="54"/>
      <c r="G19" s="54"/>
      <c r="H19" s="54"/>
      <c r="I19" s="54"/>
      <c r="J19" s="54"/>
    </row>
    <row r="20" spans="1:12" x14ac:dyDescent="0.3">
      <c r="A20" s="56" t="s">
        <v>34</v>
      </c>
      <c r="B20" s="39"/>
      <c r="C20" s="39"/>
      <c r="D20" s="57">
        <v>21504</v>
      </c>
      <c r="E20" s="54"/>
      <c r="F20" s="54"/>
      <c r="G20" s="54"/>
      <c r="H20" s="54"/>
      <c r="I20" s="54"/>
      <c r="J20" s="54"/>
      <c r="K20" s="54"/>
      <c r="L20" s="54"/>
    </row>
    <row r="21" spans="1:12" x14ac:dyDescent="0.3">
      <c r="A21" s="58"/>
      <c r="D21" s="54"/>
      <c r="E21" s="54"/>
      <c r="F21" s="54"/>
      <c r="G21" s="54"/>
      <c r="H21" s="54"/>
      <c r="I21" s="54"/>
      <c r="J21" s="54"/>
      <c r="K21" s="54"/>
      <c r="L21" s="54"/>
    </row>
    <row r="22" spans="1:12" s="18" customFormat="1" x14ac:dyDescent="0.3">
      <c r="A22" s="18" t="s">
        <v>35</v>
      </c>
      <c r="F22" s="64"/>
      <c r="G22" s="51"/>
      <c r="H22" s="51"/>
      <c r="J22" s="65"/>
      <c r="K22" s="54"/>
      <c r="L22" s="54"/>
    </row>
    <row r="23" spans="1:12" x14ac:dyDescent="0.3">
      <c r="D23" s="54"/>
      <c r="E23" s="54"/>
      <c r="F23" s="54"/>
      <c r="G23" s="54"/>
      <c r="H23" s="54"/>
      <c r="I23" s="54"/>
      <c r="J23" s="54"/>
      <c r="K23" s="54"/>
      <c r="L23" s="54"/>
    </row>
    <row r="24" spans="1:12" x14ac:dyDescent="0.3">
      <c r="D24" s="54"/>
      <c r="E24" s="54"/>
      <c r="F24" s="54"/>
      <c r="G24" s="54"/>
      <c r="H24" s="54"/>
      <c r="I24" s="54"/>
      <c r="J24" s="54"/>
      <c r="K24" s="54"/>
      <c r="L24" s="54"/>
    </row>
    <row r="25" spans="1:12" x14ac:dyDescent="0.3">
      <c r="D25" s="54"/>
      <c r="E25" s="54"/>
      <c r="F25" s="54"/>
      <c r="G25" s="54"/>
      <c r="H25" s="54"/>
      <c r="I25" s="54"/>
      <c r="J25" s="54"/>
      <c r="K25" s="54"/>
      <c r="L25" s="54"/>
    </row>
    <row r="26" spans="1:12" x14ac:dyDescent="0.3">
      <c r="D26" s="54"/>
      <c r="E26" s="54"/>
      <c r="F26" s="54"/>
      <c r="G26" s="54"/>
      <c r="H26" s="54"/>
      <c r="I26" s="54"/>
      <c r="J26" s="54"/>
      <c r="K26" s="54"/>
      <c r="L26" s="54"/>
    </row>
    <row r="27" spans="1:12" x14ac:dyDescent="0.3">
      <c r="D27" s="54"/>
      <c r="E27" s="54"/>
      <c r="F27" s="54"/>
      <c r="G27" s="54"/>
      <c r="H27" s="54"/>
      <c r="I27" s="54"/>
      <c r="J27" s="54"/>
      <c r="K27" s="54"/>
      <c r="L27" s="54"/>
    </row>
    <row r="28" spans="1:12" x14ac:dyDescent="0.3">
      <c r="D28" s="54"/>
      <c r="E28" s="54"/>
      <c r="F28" s="54"/>
      <c r="G28" s="54"/>
      <c r="H28" s="54"/>
      <c r="I28" s="54"/>
      <c r="J28" s="54"/>
      <c r="K28" s="54"/>
      <c r="L28" s="54"/>
    </row>
    <row r="29" spans="1:12" x14ac:dyDescent="0.3">
      <c r="D29" s="54"/>
      <c r="E29" s="54"/>
      <c r="F29" s="54"/>
      <c r="G29" s="54"/>
      <c r="H29" s="54"/>
      <c r="I29" s="54"/>
      <c r="J29" s="54"/>
      <c r="K29" s="54"/>
      <c r="L29" s="54"/>
    </row>
    <row r="30" spans="1:12" x14ac:dyDescent="0.3">
      <c r="D30" s="54"/>
      <c r="E30" s="54"/>
      <c r="F30" s="54"/>
      <c r="G30" s="54"/>
      <c r="H30" s="54"/>
      <c r="I30" s="54"/>
      <c r="J30" s="54"/>
      <c r="K30" s="54"/>
      <c r="L30" s="54"/>
    </row>
    <row r="31" spans="1:12" x14ac:dyDescent="0.3">
      <c r="D31" s="54"/>
      <c r="E31" s="54"/>
      <c r="F31" s="54"/>
      <c r="G31" s="54"/>
      <c r="H31" s="54"/>
      <c r="I31" s="54"/>
      <c r="J31" s="54"/>
      <c r="K31" s="54"/>
      <c r="L31" s="54"/>
    </row>
    <row r="32" spans="1:12" x14ac:dyDescent="0.3">
      <c r="D32" s="54"/>
      <c r="E32" s="54"/>
      <c r="F32" s="54"/>
      <c r="G32" s="54"/>
      <c r="H32" s="54"/>
      <c r="I32" s="54"/>
      <c r="J32" s="54"/>
      <c r="K32" s="54"/>
      <c r="L32" s="54"/>
    </row>
    <row r="33" spans="5:10" x14ac:dyDescent="0.3">
      <c r="E33" s="54"/>
      <c r="F33" s="54"/>
      <c r="G33" s="54" t="s">
        <v>12</v>
      </c>
      <c r="H33" s="54"/>
      <c r="I33" s="54"/>
      <c r="J33" s="54"/>
    </row>
  </sheetData>
  <mergeCells count="2">
    <mergeCell ref="A1:K1"/>
    <mergeCell ref="A3:A1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Joyce Luque Bastos Berthaud</cp:lastModifiedBy>
  <dcterms:created xsi:type="dcterms:W3CDTF">2023-11-09T20:39:47Z</dcterms:created>
  <dcterms:modified xsi:type="dcterms:W3CDTF">2023-11-16T13:04:04Z</dcterms:modified>
</cp:coreProperties>
</file>