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JOÃO PESSOA\05 - Aniversário de Campina Grande\"/>
    </mc:Choice>
  </mc:AlternateContent>
  <bookViews>
    <workbookView xWindow="0" yWindow="0" windowWidth="23040" windowHeight="9192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" l="1"/>
  <c r="K25" i="1"/>
  <c r="K24" i="1"/>
  <c r="K23" i="1"/>
  <c r="K22" i="1"/>
  <c r="K21" i="1"/>
  <c r="J20" i="1"/>
  <c r="K20" i="1" s="1"/>
  <c r="K19" i="1"/>
  <c r="J18" i="1"/>
  <c r="K18" i="1" s="1"/>
  <c r="K17" i="1"/>
  <c r="K16" i="1"/>
  <c r="J15" i="1"/>
  <c r="K15" i="1" s="1"/>
  <c r="K14" i="1"/>
  <c r="K13" i="1"/>
  <c r="K12" i="1"/>
  <c r="K11" i="1"/>
  <c r="L10" i="1"/>
  <c r="J10" i="1"/>
  <c r="K10" i="1" s="1"/>
  <c r="J9" i="1"/>
  <c r="K9" i="1" s="1"/>
  <c r="K8" i="1"/>
  <c r="J7" i="1"/>
  <c r="K7" i="1" s="1"/>
  <c r="J5" i="1"/>
  <c r="K26" i="1" s="1"/>
  <c r="H5" i="1"/>
  <c r="H27" i="1" s="1"/>
  <c r="K5" i="1" l="1"/>
  <c r="K27" i="1" s="1"/>
  <c r="K29" i="1" s="1"/>
  <c r="L5" i="1"/>
  <c r="L16" i="1" s="1"/>
  <c r="L6" i="1"/>
</calcChain>
</file>

<file path=xl/sharedStrings.xml><?xml version="1.0" encoding="utf-8"?>
<sst xmlns="http://schemas.openxmlformats.org/spreadsheetml/2006/main" count="72" uniqueCount="51">
  <si>
    <t>ANIVERSÁRIO DE CAMPINA GRANDE - Data do Evento: 11/10/2024</t>
  </si>
  <si>
    <r>
      <t xml:space="preserve">PERÍODO: 01 de outubro à 31 de outubro de 2024 / </t>
    </r>
    <r>
      <rPr>
        <b/>
        <sz val="14"/>
        <color indexed="10"/>
        <rFont val="Calibri"/>
        <family val="2"/>
      </rPr>
      <t xml:space="preserve">TOTAL: 31 dias </t>
    </r>
  </si>
  <si>
    <t>PROJETO</t>
  </si>
  <si>
    <t>DATA
 INICIAL</t>
  </si>
  <si>
    <t>DATA
FINAL</t>
  </si>
  <si>
    <t>HORÁRIO</t>
  </si>
  <si>
    <t xml:space="preserve">ESQUEMA COMERCIAL
</t>
  </si>
  <si>
    <t>TOTAL DE DIAS</t>
  </si>
  <si>
    <t>INSERÇÕES
DIA</t>
  </si>
  <si>
    <t>INSERÇÕES
PERÍODO</t>
  </si>
  <si>
    <t>CONVERSÃO</t>
  </si>
  <si>
    <t xml:space="preserve">R$
UNITÁRIO </t>
  </si>
  <si>
    <t>R$TOTAL</t>
  </si>
  <si>
    <t>160 ANOS DE CAMPINA GRANDE</t>
  </si>
  <si>
    <t>rotativo</t>
  </si>
  <si>
    <t>VT comemorativo 160 anos de Campina Grande</t>
  </si>
  <si>
    <t>VH nas reportagens especiais nos programas</t>
  </si>
  <si>
    <t>det.</t>
  </si>
  <si>
    <t>Vinheta de abertura em boletim especial no Correio Manhã</t>
  </si>
  <si>
    <t>Vinheta de abertura em boletim especial no Correio Verdade</t>
  </si>
  <si>
    <t>Vinheta de abertura em boletim especial no Correio Esporte</t>
  </si>
  <si>
    <t>Vinheta de abertura em boletim especial no Mulher Demais</t>
  </si>
  <si>
    <t>Vinheta de abertura em boletim especial no Cidade Alerta PB</t>
  </si>
  <si>
    <t>Chamadas divulgação para o Correio Debate</t>
  </si>
  <si>
    <t>Chamadas divulgação para o Jornal da Correio</t>
  </si>
  <si>
    <t>Vinheta de abertura / encerramento Jornal da Correio especial 11/10</t>
  </si>
  <si>
    <t>Vinheta de abertura Correio Cidades</t>
  </si>
  <si>
    <t>Vinheta de abertura / encerramento  Correio Debate 11/10</t>
  </si>
  <si>
    <t>Comercial de 30'' no break do Correio Debate Especial</t>
  </si>
  <si>
    <t>Comercial de 30'' no break do JC especial</t>
  </si>
  <si>
    <t>Publicação em redes sociais com marca do parceiro</t>
  </si>
  <si>
    <t>Comercial de 30'' no break do Correio Cidades especial</t>
  </si>
  <si>
    <t>Comercial de 30'' no break do Correio Manhã</t>
  </si>
  <si>
    <t>Comercial de 30'' no break do Mulher D+</t>
  </si>
  <si>
    <t>Comercial de 30'' no break do Correio Verdade</t>
  </si>
  <si>
    <t>Comercial de 30'' no break do Correio Esporte</t>
  </si>
  <si>
    <t>Comercial de 30'' no break do Cidade Alerta PB</t>
  </si>
  <si>
    <t>Definir</t>
  </si>
  <si>
    <t>Mídia de apoio em esquema rotativo de 30"</t>
  </si>
  <si>
    <t>TOTAL GERAL</t>
  </si>
  <si>
    <t xml:space="preserve"> </t>
  </si>
  <si>
    <t>Desconto (%)</t>
  </si>
  <si>
    <t>Tabela de Preços: Outubro 2023</t>
  </si>
  <si>
    <t xml:space="preserve">Rotativo: </t>
  </si>
  <si>
    <t>Correio Manhã</t>
  </si>
  <si>
    <t>Mulher Demais</t>
  </si>
  <si>
    <t>Correio Verdade</t>
  </si>
  <si>
    <t>Correio Debate</t>
  </si>
  <si>
    <t>Jornal da Correio</t>
  </si>
  <si>
    <t>Correio Cidades: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</si>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</sst>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[Red]\-&quot;R$&quot;\ #,##0.00"/>
    <numFmt numFmtId="165" formatCode="_(* #,##0.00_);_(* \(#,##0.00\);_(* &quot;-&quot;??_);_(@_)"/>
    <numFmt numFmtId="166" formatCode="dd/mm/yy;@"/>
    <numFmt numFmtId="167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24"/>
      <color theme="0"/>
      <name val="Calibri"/>
      <family val="2"/>
      <scheme val="minor"/>
    </font>
    <font>
      <b/>
      <sz val="18"/>
      <color indexed="18"/>
      <name val="Arial"/>
      <family val="2"/>
    </font>
    <font>
      <b/>
      <sz val="14"/>
      <color rgb="FF002060"/>
      <name val="Calibri"/>
      <family val="2"/>
      <scheme val="minor"/>
    </font>
    <font>
      <b/>
      <sz val="14"/>
      <color indexed="10"/>
      <name val="Calibri"/>
      <family val="2"/>
    </font>
    <font>
      <sz val="14"/>
      <color rgb="FF002060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Arial Black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i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9"/>
      <color rgb="FF000000"/>
      <name val="Century Gothic"/>
    </font>
    <font>
      <sz val="8"/>
      <color rgb="FF000000"/>
      <name val="Century Gothic"/>
    </font>
    <font>
      <b/>
      <sz val="9"/>
      <color rgb="FF000000"/>
      <name val="Century Gothic"/>
    </font>
    <font>
      <b/>
      <sz val="9"/>
      <color rgb="FF262626"/>
      <name val="Century Gothic"/>
    </font>
    <font>
      <sz val="9"/>
      <color rgb="FF262626"/>
      <name val="Century Gothic"/>
    </font>
    <font>
      <sz val="8"/>
      <color rgb="FF262626"/>
      <name val="Century Gothic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D2D87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7E7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Continuous" wrapText="1"/>
    </xf>
    <xf numFmtId="3" fontId="10" fillId="4" borderId="1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166" fontId="13" fillId="5" borderId="2" xfId="1" applyNumberFormat="1" applyFont="1" applyFill="1" applyBorder="1" applyAlignment="1">
      <alignment horizontal="center" vertical="center" wrapText="1"/>
    </xf>
    <xf numFmtId="166" fontId="13" fillId="5" borderId="2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vertical="center"/>
    </xf>
    <xf numFmtId="0" fontId="14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3" fontId="14" fillId="5" borderId="2" xfId="0" applyNumberFormat="1" applyFont="1" applyFill="1" applyBorder="1" applyAlignment="1">
      <alignment horizontal="center" vertical="center"/>
    </xf>
    <xf numFmtId="167" fontId="14" fillId="5" borderId="2" xfId="0" applyNumberFormat="1" applyFont="1" applyFill="1" applyBorder="1" applyAlignment="1">
      <alignment horizontal="center" vertical="center"/>
    </xf>
    <xf numFmtId="43" fontId="12" fillId="5" borderId="2" xfId="1" applyFont="1" applyFill="1" applyBorder="1" applyAlignment="1"/>
    <xf numFmtId="43" fontId="14" fillId="5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2" fillId="5" borderId="2" xfId="0" applyFont="1" applyFill="1" applyBorder="1"/>
    <xf numFmtId="3" fontId="14" fillId="5" borderId="2" xfId="0" applyNumberFormat="1" applyFont="1" applyFill="1" applyBorder="1" applyAlignment="1">
      <alignment horizontal="center"/>
    </xf>
    <xf numFmtId="167" fontId="14" fillId="5" borderId="2" xfId="0" applyNumberFormat="1" applyFont="1" applyFill="1" applyBorder="1" applyAlignment="1">
      <alignment horizontal="center"/>
    </xf>
    <xf numFmtId="43" fontId="12" fillId="5" borderId="2" xfId="1" applyFont="1" applyFill="1" applyBorder="1" applyAlignment="1">
      <alignment horizontal="center"/>
    </xf>
    <xf numFmtId="43" fontId="14" fillId="5" borderId="2" xfId="1" applyFont="1" applyFill="1" applyBorder="1" applyAlignment="1">
      <alignment horizontal="right"/>
    </xf>
    <xf numFmtId="0" fontId="4" fillId="6" borderId="0" xfId="0" applyFont="1" applyFill="1" applyAlignment="1">
      <alignment vertical="center"/>
    </xf>
    <xf numFmtId="0" fontId="14" fillId="5" borderId="2" xfId="0" applyFont="1" applyFill="1" applyBorder="1"/>
    <xf numFmtId="0" fontId="4" fillId="6" borderId="0" xfId="0" applyFont="1" applyFill="1"/>
    <xf numFmtId="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7" borderId="0" xfId="0" applyFont="1" applyFill="1"/>
    <xf numFmtId="0" fontId="12" fillId="7" borderId="0" xfId="0" applyFont="1" applyFill="1" applyAlignment="1">
      <alignment horizontal="center"/>
    </xf>
    <xf numFmtId="0" fontId="18" fillId="7" borderId="0" xfId="0" applyFont="1" applyFill="1" applyAlignment="1">
      <alignment horizontal="centerContinuous"/>
    </xf>
    <xf numFmtId="3" fontId="17" fillId="7" borderId="0" xfId="0" applyNumberFormat="1" applyFont="1" applyFill="1" applyAlignment="1">
      <alignment horizontal="center"/>
    </xf>
    <xf numFmtId="0" fontId="17" fillId="7" borderId="0" xfId="0" applyFont="1" applyFill="1" applyAlignment="1">
      <alignment horizontal="center"/>
    </xf>
    <xf numFmtId="165" fontId="17" fillId="7" borderId="0" xfId="0" applyNumberFormat="1" applyFont="1" applyFill="1" applyAlignment="1">
      <alignment horizontal="right"/>
    </xf>
    <xf numFmtId="0" fontId="14" fillId="0" borderId="0" xfId="0" applyFont="1"/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9" fillId="0" borderId="0" xfId="0" applyFont="1"/>
    <xf numFmtId="43" fontId="12" fillId="0" borderId="0" xfId="0" applyNumberFormat="1" applyFont="1" applyAlignment="1">
      <alignment vertical="center"/>
    </xf>
    <xf numFmtId="0" fontId="20" fillId="7" borderId="0" xfId="2" applyFont="1" applyFill="1"/>
    <xf numFmtId="0" fontId="13" fillId="7" borderId="0" xfId="2" applyFont="1" applyFill="1"/>
    <xf numFmtId="0" fontId="0" fillId="7" borderId="0" xfId="0" applyFill="1"/>
    <xf numFmtId="3" fontId="4" fillId="0" borderId="0" xfId="0" applyNumberFormat="1" applyFont="1"/>
    <xf numFmtId="0" fontId="21" fillId="0" borderId="0" xfId="0" applyFont="1"/>
    <xf numFmtId="164" fontId="0" fillId="7" borderId="0" xfId="0" applyNumberFormat="1" applyFill="1"/>
    <xf numFmtId="164" fontId="13" fillId="7" borderId="0" xfId="2" applyNumberFormat="1" applyFont="1" applyFill="1"/>
    <xf numFmtId="0" fontId="22" fillId="8" borderId="3" xfId="0" applyFont="1" applyFill="1" applyBorder="1" applyAlignment="1">
      <alignment horizontal="left" vertical="top" wrapText="1" readingOrder="1"/>
    </xf>
    <xf numFmtId="0" fontId="23" fillId="8" borderId="3" xfId="0" applyFont="1" applyFill="1" applyBorder="1" applyAlignment="1">
      <alignment horizontal="center" vertical="top" wrapText="1" readingOrder="1"/>
    </xf>
    <xf numFmtId="0" fontId="24" fillId="8" borderId="4" xfId="0" applyFont="1" applyFill="1" applyBorder="1" applyAlignment="1">
      <alignment horizontal="left" vertical="top" wrapText="1" readingOrder="1"/>
    </xf>
    <xf numFmtId="0" fontId="22" fillId="8" borderId="5" xfId="0" applyFont="1" applyFill="1" applyBorder="1" applyAlignment="1">
      <alignment horizontal="left" vertical="top" wrapText="1" readingOrder="1"/>
    </xf>
    <xf numFmtId="0" fontId="25" fillId="8" borderId="4" xfId="0" applyFont="1" applyFill="1" applyBorder="1" applyAlignment="1">
      <alignment horizontal="left" vertical="top" wrapText="1" readingOrder="1"/>
    </xf>
    <xf numFmtId="0" fontId="26" fillId="8" borderId="6" xfId="0" applyFont="1" applyFill="1" applyBorder="1" applyAlignment="1">
      <alignment horizontal="left" vertical="top" wrapText="1" readingOrder="1"/>
    </xf>
    <xf numFmtId="0" fontId="27" fillId="8" borderId="4" xfId="0" applyFont="1" applyFill="1" applyBorder="1" applyAlignment="1">
      <alignment horizontal="center" vertical="top" wrapText="1" readingOrder="1"/>
    </xf>
    <xf numFmtId="0" fontId="27" fillId="8" borderId="6" xfId="0" applyFont="1" applyFill="1" applyBorder="1" applyAlignment="1">
      <alignment horizontal="center" vertical="top" wrapText="1" readingOrder="1"/>
    </xf>
    <xf numFmtId="0" fontId="26" fillId="8" borderId="5" xfId="0" applyFont="1" applyFill="1" applyBorder="1" applyAlignment="1">
      <alignment horizontal="left" vertical="top" wrapText="1" readingOrder="1"/>
    </xf>
    <xf numFmtId="0" fontId="27" fillId="8" borderId="5" xfId="0" applyFont="1" applyFill="1" applyBorder="1" applyAlignment="1">
      <alignment horizontal="center" vertical="top" wrapText="1" readingOrder="1"/>
    </xf>
    <xf numFmtId="0" fontId="27" fillId="8" borderId="3" xfId="0" applyFont="1" applyFill="1" applyBorder="1" applyAlignment="1">
      <alignment horizontal="left" vertical="top" wrapText="1" readingOrder="1"/>
    </xf>
    <xf numFmtId="0" fontId="27" fillId="8" borderId="3" xfId="0" applyFont="1" applyFill="1" applyBorder="1" applyAlignment="1">
      <alignment horizontal="center" vertical="top" wrapText="1" readingOrder="1"/>
    </xf>
    <xf numFmtId="0" fontId="23" fillId="8" borderId="3" xfId="0" applyFont="1" applyFill="1" applyBorder="1" applyAlignment="1">
      <alignment horizontal="left" vertical="top" wrapText="1" readingOrder="1"/>
    </xf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12" fillId="5" borderId="2" xfId="1" applyFont="1" applyFill="1" applyBorder="1" applyAlignment="1">
      <alignment horizontal="center" vertical="center" wrapText="1"/>
    </xf>
    <xf numFmtId="44" fontId="14" fillId="0" borderId="0" xfId="3" applyFont="1" applyAlignment="1">
      <alignment vertical="center"/>
    </xf>
    <xf numFmtId="4" fontId="12" fillId="0" borderId="0" xfId="0" applyNumberFormat="1" applyFont="1" applyAlignment="1">
      <alignment horizontal="center" vertical="center"/>
    </xf>
    <xf numFmtId="0" fontId="13" fillId="0" borderId="0" xfId="0" applyFont="1"/>
  </cellXfs>
  <cellStyles count="4">
    <cellStyle name="Bom" xfId="2" builtinId="26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tabSelected="1" workbookViewId="0">
      <selection sqref="A1:K1"/>
    </sheetView>
  </sheetViews>
  <sheetFormatPr defaultColWidth="13.44140625" defaultRowHeight="15.6" x14ac:dyDescent="0.3"/>
  <cols>
    <col min="1" max="1" width="22" style="1" customWidth="1"/>
    <col min="2" max="3" width="20.5546875" style="1" customWidth="1"/>
    <col min="4" max="4" width="12.6640625" style="1" customWidth="1"/>
    <col min="5" max="5" width="84" style="1" customWidth="1"/>
    <col min="6" max="6" width="13.5546875" style="1" customWidth="1"/>
    <col min="7" max="7" width="13.44140625" style="1"/>
    <col min="8" max="8" width="16" style="45" customWidth="1"/>
    <col min="9" max="9" width="15.88671875" style="45" customWidth="1"/>
    <col min="10" max="10" width="12" style="1" customWidth="1"/>
    <col min="11" max="11" width="14.5546875" style="46" customWidth="1"/>
    <col min="12" max="12" width="25.5546875" style="1" bestFit="1" customWidth="1"/>
    <col min="13" max="13" width="29.44140625" style="1" customWidth="1"/>
    <col min="14" max="16384" width="13.44140625" style="1"/>
  </cols>
  <sheetData>
    <row r="1" spans="1:13" ht="17.399999999999999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55.5" customHeight="1" x14ac:dyDescent="0.25">
      <c r="A2" s="63" t="s">
        <v>0</v>
      </c>
      <c r="B2" s="63"/>
      <c r="C2" s="63"/>
      <c r="D2" s="64"/>
      <c r="E2" s="64"/>
      <c r="F2" s="64"/>
      <c r="G2" s="64"/>
      <c r="H2" s="64"/>
      <c r="I2" s="64"/>
      <c r="J2" s="64"/>
      <c r="K2" s="64"/>
    </row>
    <row r="3" spans="1:13" ht="28.5" customHeight="1" x14ac:dyDescent="0.25">
      <c r="A3" s="65" t="s">
        <v>1</v>
      </c>
      <c r="B3" s="65"/>
      <c r="C3" s="65"/>
      <c r="D3" s="66"/>
      <c r="E3" s="66"/>
      <c r="F3" s="66"/>
      <c r="G3" s="66"/>
      <c r="H3" s="66"/>
      <c r="I3" s="66"/>
      <c r="J3" s="66"/>
      <c r="K3" s="66"/>
    </row>
    <row r="4" spans="1:13" s="8" customFormat="1" ht="45" customHeight="1" x14ac:dyDescent="0.3">
      <c r="A4" s="2" t="s">
        <v>2</v>
      </c>
      <c r="B4" s="3" t="s">
        <v>3</v>
      </c>
      <c r="C4" s="3" t="s">
        <v>4</v>
      </c>
      <c r="D4" s="2" t="s">
        <v>5</v>
      </c>
      <c r="E4" s="4" t="s">
        <v>6</v>
      </c>
      <c r="F4" s="3" t="s">
        <v>7</v>
      </c>
      <c r="G4" s="3" t="s">
        <v>8</v>
      </c>
      <c r="H4" s="5" t="s">
        <v>9</v>
      </c>
      <c r="I4" s="6" t="s">
        <v>10</v>
      </c>
      <c r="J4" s="3" t="s">
        <v>11</v>
      </c>
      <c r="K4" s="6" t="s">
        <v>12</v>
      </c>
      <c r="L4" s="7"/>
    </row>
    <row r="5" spans="1:13" s="19" customFormat="1" ht="16.5" customHeight="1" x14ac:dyDescent="0.3">
      <c r="A5" s="67" t="s">
        <v>13</v>
      </c>
      <c r="B5" s="9">
        <v>45566</v>
      </c>
      <c r="C5" s="10">
        <v>45596</v>
      </c>
      <c r="D5" s="11" t="s">
        <v>14</v>
      </c>
      <c r="E5" s="12" t="s">
        <v>15</v>
      </c>
      <c r="F5" s="13">
        <v>31</v>
      </c>
      <c r="G5" s="14">
        <v>2</v>
      </c>
      <c r="H5" s="15">
        <f>G5*F5</f>
        <v>62</v>
      </c>
      <c r="I5" s="16">
        <v>0.375</v>
      </c>
      <c r="J5" s="17">
        <f>$D$31</f>
        <v>4027.2</v>
      </c>
      <c r="K5" s="18">
        <f>H5*I5*J5</f>
        <v>93632.4</v>
      </c>
      <c r="L5" s="19">
        <f>J5*I5*H5</f>
        <v>93632.4</v>
      </c>
    </row>
    <row r="6" spans="1:13" s="25" customFormat="1" ht="16.5" customHeight="1" x14ac:dyDescent="0.3">
      <c r="A6" s="67"/>
      <c r="B6" s="9"/>
      <c r="C6" s="10"/>
      <c r="D6" s="11"/>
      <c r="E6" s="20" t="s">
        <v>16</v>
      </c>
      <c r="F6" s="11"/>
      <c r="G6" s="11"/>
      <c r="H6" s="21"/>
      <c r="I6" s="22"/>
      <c r="J6" s="23"/>
      <c r="K6" s="24"/>
      <c r="L6" s="25">
        <f>J5*I6*H6</f>
        <v>0</v>
      </c>
    </row>
    <row r="7" spans="1:13" x14ac:dyDescent="0.3">
      <c r="A7" s="67"/>
      <c r="B7" s="9">
        <v>45576</v>
      </c>
      <c r="C7" s="9">
        <v>45576</v>
      </c>
      <c r="D7" s="11" t="s">
        <v>17</v>
      </c>
      <c r="E7" s="26" t="s">
        <v>18</v>
      </c>
      <c r="F7" s="11">
        <v>1</v>
      </c>
      <c r="G7" s="11">
        <v>1</v>
      </c>
      <c r="H7" s="21">
        <v>1</v>
      </c>
      <c r="I7" s="22">
        <v>0.375</v>
      </c>
      <c r="J7" s="23">
        <f>$D$32</f>
        <v>3369</v>
      </c>
      <c r="K7" s="24">
        <f t="shared" ref="K7:K19" si="0">H7*I7*J7</f>
        <v>1263.375</v>
      </c>
    </row>
    <row r="8" spans="1:13" x14ac:dyDescent="0.3">
      <c r="A8" s="67"/>
      <c r="B8" s="9"/>
      <c r="C8" s="9"/>
      <c r="D8" s="11"/>
      <c r="E8" s="26" t="s">
        <v>19</v>
      </c>
      <c r="F8" s="11">
        <v>1</v>
      </c>
      <c r="G8" s="11">
        <v>1</v>
      </c>
      <c r="H8" s="21">
        <v>1</v>
      </c>
      <c r="I8" s="22">
        <v>0.375</v>
      </c>
      <c r="J8" s="23">
        <v>6492</v>
      </c>
      <c r="K8" s="24">
        <f t="shared" si="0"/>
        <v>2434.5</v>
      </c>
    </row>
    <row r="9" spans="1:13" x14ac:dyDescent="0.3">
      <c r="A9" s="67"/>
      <c r="B9" s="9"/>
      <c r="C9" s="9"/>
      <c r="D9" s="11"/>
      <c r="E9" s="26" t="s">
        <v>20</v>
      </c>
      <c r="F9" s="11">
        <v>1</v>
      </c>
      <c r="G9" s="11">
        <v>1</v>
      </c>
      <c r="H9" s="21">
        <v>1</v>
      </c>
      <c r="I9" s="22">
        <v>0.375</v>
      </c>
      <c r="J9" s="23">
        <f>$D$32</f>
        <v>3369</v>
      </c>
      <c r="K9" s="24">
        <f t="shared" si="0"/>
        <v>1263.375</v>
      </c>
    </row>
    <row r="10" spans="1:13" s="27" customFormat="1" x14ac:dyDescent="0.3">
      <c r="A10" s="67"/>
      <c r="B10" s="9">
        <v>45576</v>
      </c>
      <c r="C10" s="9">
        <v>45576</v>
      </c>
      <c r="D10" s="11" t="s">
        <v>17</v>
      </c>
      <c r="E10" s="26" t="s">
        <v>21</v>
      </c>
      <c r="F10" s="11">
        <v>1</v>
      </c>
      <c r="G10" s="11">
        <v>1</v>
      </c>
      <c r="H10" s="21">
        <v>1</v>
      </c>
      <c r="I10" s="22">
        <v>0.375</v>
      </c>
      <c r="J10" s="23">
        <f>$D$33</f>
        <v>4454</v>
      </c>
      <c r="K10" s="24">
        <f t="shared" si="0"/>
        <v>1670.25</v>
      </c>
      <c r="L10" s="27">
        <f>J10*I10*H10</f>
        <v>1670.25</v>
      </c>
    </row>
    <row r="11" spans="1:13" x14ac:dyDescent="0.3">
      <c r="A11" s="67"/>
      <c r="B11" s="9"/>
      <c r="C11" s="9"/>
      <c r="D11" s="11" t="s">
        <v>17</v>
      </c>
      <c r="E11" s="26" t="s">
        <v>22</v>
      </c>
      <c r="F11" s="11">
        <v>1</v>
      </c>
      <c r="G11" s="11">
        <v>1</v>
      </c>
      <c r="H11" s="21">
        <v>1</v>
      </c>
      <c r="I11" s="22">
        <v>0.375</v>
      </c>
      <c r="J11" s="23">
        <v>6305</v>
      </c>
      <c r="K11" s="24">
        <f t="shared" si="0"/>
        <v>2364.375</v>
      </c>
    </row>
    <row r="12" spans="1:13" x14ac:dyDescent="0.3">
      <c r="A12" s="67"/>
      <c r="B12" s="9"/>
      <c r="C12" s="9"/>
      <c r="D12" s="11" t="s">
        <v>14</v>
      </c>
      <c r="E12" s="26" t="s">
        <v>23</v>
      </c>
      <c r="F12" s="11">
        <v>5</v>
      </c>
      <c r="G12" s="11">
        <v>4</v>
      </c>
      <c r="H12" s="21">
        <v>20</v>
      </c>
      <c r="I12" s="22">
        <v>0.375</v>
      </c>
      <c r="J12" s="23">
        <v>4027.2</v>
      </c>
      <c r="K12" s="24">
        <f>H12*I12*J12</f>
        <v>30204</v>
      </c>
    </row>
    <row r="13" spans="1:13" x14ac:dyDescent="0.3">
      <c r="A13" s="67"/>
      <c r="B13" s="9"/>
      <c r="C13" s="9"/>
      <c r="D13" s="11" t="s">
        <v>17</v>
      </c>
      <c r="E13" s="26" t="s">
        <v>24</v>
      </c>
      <c r="F13" s="11">
        <v>5</v>
      </c>
      <c r="G13" s="11">
        <v>4</v>
      </c>
      <c r="H13" s="21">
        <v>20</v>
      </c>
      <c r="I13" s="22">
        <v>0.375</v>
      </c>
      <c r="J13" s="23">
        <v>4027.2</v>
      </c>
      <c r="K13" s="24">
        <f>H13*I13*J13</f>
        <v>30204</v>
      </c>
    </row>
    <row r="14" spans="1:13" x14ac:dyDescent="0.3">
      <c r="A14" s="67"/>
      <c r="B14" s="9">
        <v>45576</v>
      </c>
      <c r="C14" s="9">
        <v>45576</v>
      </c>
      <c r="D14" s="11" t="s">
        <v>17</v>
      </c>
      <c r="E14" s="26" t="s">
        <v>25</v>
      </c>
      <c r="F14" s="11">
        <v>1</v>
      </c>
      <c r="G14" s="11">
        <v>2</v>
      </c>
      <c r="H14" s="21">
        <v>2</v>
      </c>
      <c r="I14" s="22">
        <v>0.375</v>
      </c>
      <c r="J14" s="23">
        <v>8675</v>
      </c>
      <c r="K14" s="24">
        <f>H14*I14*J14</f>
        <v>6506.25</v>
      </c>
    </row>
    <row r="15" spans="1:13" x14ac:dyDescent="0.3">
      <c r="A15" s="67"/>
      <c r="B15" s="9"/>
      <c r="C15" s="9"/>
      <c r="D15" s="11" t="s">
        <v>17</v>
      </c>
      <c r="E15" s="26" t="s">
        <v>26</v>
      </c>
      <c r="F15" s="11">
        <v>1</v>
      </c>
      <c r="G15" s="11">
        <v>2</v>
      </c>
      <c r="H15" s="21">
        <v>1</v>
      </c>
      <c r="I15" s="22">
        <v>0.375</v>
      </c>
      <c r="J15" s="23">
        <f>$D$37</f>
        <v>3347</v>
      </c>
      <c r="K15" s="24">
        <f>H15*I15*J15</f>
        <v>1255.125</v>
      </c>
    </row>
    <row r="16" spans="1:13" s="29" customFormat="1" x14ac:dyDescent="0.3">
      <c r="A16" s="67"/>
      <c r="B16" s="9">
        <v>45578</v>
      </c>
      <c r="C16" s="9">
        <v>45578</v>
      </c>
      <c r="D16" s="11" t="s">
        <v>17</v>
      </c>
      <c r="E16" s="26" t="s">
        <v>27</v>
      </c>
      <c r="F16" s="11">
        <v>1</v>
      </c>
      <c r="G16" s="11">
        <v>2</v>
      </c>
      <c r="H16" s="21">
        <v>2</v>
      </c>
      <c r="I16" s="22">
        <v>0.375</v>
      </c>
      <c r="J16" s="23">
        <v>6077</v>
      </c>
      <c r="K16" s="24">
        <f t="shared" si="0"/>
        <v>4557.75</v>
      </c>
      <c r="L16" s="1">
        <f>SUM(L5:L11)</f>
        <v>95302.65</v>
      </c>
      <c r="M16" s="28"/>
    </row>
    <row r="17" spans="1:13" s="29" customFormat="1" x14ac:dyDescent="0.3">
      <c r="A17" s="67"/>
      <c r="B17" s="9"/>
      <c r="C17" s="9"/>
      <c r="D17" s="11" t="s">
        <v>17</v>
      </c>
      <c r="E17" s="26" t="s">
        <v>28</v>
      </c>
      <c r="F17" s="11">
        <v>1</v>
      </c>
      <c r="G17" s="11">
        <v>2</v>
      </c>
      <c r="H17" s="21">
        <v>2</v>
      </c>
      <c r="I17" s="22">
        <v>0.375</v>
      </c>
      <c r="J17" s="23">
        <v>6077</v>
      </c>
      <c r="K17" s="24">
        <f t="shared" si="0"/>
        <v>4557.75</v>
      </c>
      <c r="L17" s="1"/>
      <c r="M17" s="28"/>
    </row>
    <row r="18" spans="1:13" s="29" customFormat="1" x14ac:dyDescent="0.3">
      <c r="A18" s="67"/>
      <c r="B18" s="9">
        <v>45574</v>
      </c>
      <c r="C18" s="9">
        <v>45574</v>
      </c>
      <c r="D18" s="11" t="s">
        <v>17</v>
      </c>
      <c r="E18" s="26" t="s">
        <v>29</v>
      </c>
      <c r="F18" s="11">
        <v>1</v>
      </c>
      <c r="G18" s="11">
        <v>2</v>
      </c>
      <c r="H18" s="21">
        <v>2</v>
      </c>
      <c r="I18" s="22">
        <v>1</v>
      </c>
      <c r="J18" s="23">
        <f>D36</f>
        <v>8675</v>
      </c>
      <c r="K18" s="24">
        <f t="shared" si="0"/>
        <v>17350</v>
      </c>
      <c r="L18" s="1"/>
      <c r="M18" s="28"/>
    </row>
    <row r="19" spans="1:13" s="29" customFormat="1" x14ac:dyDescent="0.3">
      <c r="A19" s="67"/>
      <c r="B19" s="9">
        <v>45574</v>
      </c>
      <c r="C19" s="9">
        <v>45576</v>
      </c>
      <c r="D19" s="11" t="s">
        <v>17</v>
      </c>
      <c r="E19" s="26" t="s">
        <v>30</v>
      </c>
      <c r="F19" s="11">
        <v>2</v>
      </c>
      <c r="G19" s="11">
        <v>1</v>
      </c>
      <c r="H19" s="21">
        <v>2</v>
      </c>
      <c r="I19" s="22">
        <v>1</v>
      </c>
      <c r="J19" s="23">
        <v>1342.4</v>
      </c>
      <c r="K19" s="24">
        <f t="shared" si="0"/>
        <v>2684.8</v>
      </c>
      <c r="L19" s="1"/>
      <c r="M19" s="28"/>
    </row>
    <row r="20" spans="1:13" s="29" customFormat="1" x14ac:dyDescent="0.3">
      <c r="A20" s="67"/>
      <c r="B20" s="9">
        <v>45578</v>
      </c>
      <c r="C20" s="9">
        <v>45578</v>
      </c>
      <c r="D20" s="11" t="s">
        <v>17</v>
      </c>
      <c r="E20" s="26" t="s">
        <v>31</v>
      </c>
      <c r="F20" s="11">
        <v>1</v>
      </c>
      <c r="G20" s="11">
        <v>1</v>
      </c>
      <c r="H20" s="21">
        <v>1</v>
      </c>
      <c r="I20" s="22">
        <v>1</v>
      </c>
      <c r="J20" s="23">
        <f>$D$37</f>
        <v>3347</v>
      </c>
      <c r="K20" s="24">
        <f>H20*I20*J20</f>
        <v>3347</v>
      </c>
      <c r="L20" s="1"/>
      <c r="M20" s="28"/>
    </row>
    <row r="21" spans="1:13" s="29" customFormat="1" x14ac:dyDescent="0.3">
      <c r="A21" s="67"/>
      <c r="B21" s="9">
        <v>45576</v>
      </c>
      <c r="C21" s="9">
        <v>45576</v>
      </c>
      <c r="D21" s="11" t="s">
        <v>17</v>
      </c>
      <c r="E21" s="26" t="s">
        <v>32</v>
      </c>
      <c r="F21" s="11">
        <v>1</v>
      </c>
      <c r="G21" s="11">
        <v>1</v>
      </c>
      <c r="H21" s="21">
        <v>1</v>
      </c>
      <c r="I21" s="22">
        <v>1</v>
      </c>
      <c r="J21" s="23">
        <v>3369</v>
      </c>
      <c r="K21" s="24">
        <f t="shared" ref="K21:K25" si="1">H21*I21*J21</f>
        <v>3369</v>
      </c>
      <c r="L21" s="1"/>
      <c r="M21" s="28"/>
    </row>
    <row r="22" spans="1:13" s="29" customFormat="1" x14ac:dyDescent="0.3">
      <c r="A22" s="67"/>
      <c r="B22" s="9">
        <v>45576</v>
      </c>
      <c r="C22" s="9">
        <v>45576</v>
      </c>
      <c r="D22" s="11" t="s">
        <v>17</v>
      </c>
      <c r="E22" s="26" t="s">
        <v>33</v>
      </c>
      <c r="F22" s="11">
        <v>1</v>
      </c>
      <c r="G22" s="11">
        <v>1</v>
      </c>
      <c r="H22" s="21">
        <v>1</v>
      </c>
      <c r="I22" s="22">
        <v>1</v>
      </c>
      <c r="J22" s="23">
        <v>4454</v>
      </c>
      <c r="K22" s="24">
        <f t="shared" si="1"/>
        <v>4454</v>
      </c>
      <c r="L22" s="1"/>
      <c r="M22" s="28"/>
    </row>
    <row r="23" spans="1:13" s="29" customFormat="1" x14ac:dyDescent="0.3">
      <c r="A23" s="67"/>
      <c r="B23" s="9">
        <v>45576</v>
      </c>
      <c r="C23" s="9">
        <v>45576</v>
      </c>
      <c r="D23" s="11" t="s">
        <v>17</v>
      </c>
      <c r="E23" s="26" t="s">
        <v>34</v>
      </c>
      <c r="F23" s="11">
        <v>1</v>
      </c>
      <c r="G23" s="11">
        <v>1</v>
      </c>
      <c r="H23" s="21">
        <v>1</v>
      </c>
      <c r="I23" s="22">
        <v>1</v>
      </c>
      <c r="J23" s="23">
        <v>6492</v>
      </c>
      <c r="K23" s="24">
        <f t="shared" si="1"/>
        <v>6492</v>
      </c>
      <c r="L23" s="1"/>
      <c r="M23" s="28"/>
    </row>
    <row r="24" spans="1:13" s="29" customFormat="1" x14ac:dyDescent="0.3">
      <c r="A24" s="67"/>
      <c r="B24" s="9">
        <v>45576</v>
      </c>
      <c r="C24" s="9">
        <v>45576</v>
      </c>
      <c r="D24" s="11" t="s">
        <v>17</v>
      </c>
      <c r="E24" s="26" t="s">
        <v>35</v>
      </c>
      <c r="F24" s="11">
        <v>1</v>
      </c>
      <c r="G24" s="11">
        <v>1</v>
      </c>
      <c r="H24" s="21">
        <v>1</v>
      </c>
      <c r="I24" s="22">
        <v>1</v>
      </c>
      <c r="J24" s="23">
        <v>4766</v>
      </c>
      <c r="K24" s="24">
        <f t="shared" si="1"/>
        <v>4766</v>
      </c>
      <c r="L24" s="1"/>
      <c r="M24" s="28"/>
    </row>
    <row r="25" spans="1:13" s="29" customFormat="1" x14ac:dyDescent="0.3">
      <c r="A25" s="67"/>
      <c r="B25" s="9">
        <v>45576</v>
      </c>
      <c r="C25" s="9">
        <v>45576</v>
      </c>
      <c r="D25" s="11" t="s">
        <v>17</v>
      </c>
      <c r="E25" s="26" t="s">
        <v>36</v>
      </c>
      <c r="F25" s="11">
        <v>1</v>
      </c>
      <c r="G25" s="11">
        <v>1</v>
      </c>
      <c r="H25" s="21">
        <v>1</v>
      </c>
      <c r="I25" s="22">
        <v>1</v>
      </c>
      <c r="J25" s="23">
        <v>6305</v>
      </c>
      <c r="K25" s="24">
        <f t="shared" si="1"/>
        <v>6305</v>
      </c>
      <c r="L25" s="1"/>
      <c r="M25" s="28"/>
    </row>
    <row r="26" spans="1:13" x14ac:dyDescent="0.3">
      <c r="A26" s="67"/>
      <c r="B26" s="11" t="s">
        <v>37</v>
      </c>
      <c r="C26" s="10"/>
      <c r="D26" s="11" t="s">
        <v>14</v>
      </c>
      <c r="E26" s="26" t="s">
        <v>38</v>
      </c>
      <c r="F26" s="11" t="s">
        <v>37</v>
      </c>
      <c r="G26" s="11" t="s">
        <v>37</v>
      </c>
      <c r="H26" s="21">
        <v>30</v>
      </c>
      <c r="I26" s="22">
        <v>1</v>
      </c>
      <c r="J26" s="17">
        <f>$D$31</f>
        <v>4027.2</v>
      </c>
      <c r="K26" s="24">
        <f>H26*I26*J5</f>
        <v>120816</v>
      </c>
    </row>
    <row r="27" spans="1:13" x14ac:dyDescent="0.3">
      <c r="A27" s="30" t="s">
        <v>39</v>
      </c>
      <c r="B27" s="30"/>
      <c r="C27" s="30"/>
      <c r="D27" s="31"/>
      <c r="E27" s="32" t="s">
        <v>40</v>
      </c>
      <c r="F27" s="32"/>
      <c r="G27" s="32"/>
      <c r="H27" s="33">
        <f>SUM(H5:H26)</f>
        <v>154</v>
      </c>
      <c r="I27" s="33" t="s">
        <v>40</v>
      </c>
      <c r="J27" s="34" t="s">
        <v>40</v>
      </c>
      <c r="K27" s="35">
        <f>SUM(K5:K26)</f>
        <v>349496.94999999995</v>
      </c>
    </row>
    <row r="28" spans="1:13" x14ac:dyDescent="0.3">
      <c r="A28" s="36"/>
      <c r="B28" s="36"/>
      <c r="C28" s="36"/>
      <c r="D28" s="37"/>
      <c r="E28" s="37"/>
      <c r="F28" s="37"/>
      <c r="G28" s="37"/>
      <c r="H28" s="38"/>
      <c r="I28" s="38"/>
      <c r="J28" s="37"/>
      <c r="K28" s="39"/>
    </row>
    <row r="29" spans="1:13" x14ac:dyDescent="0.3">
      <c r="A29" s="40"/>
      <c r="B29" s="40"/>
      <c r="C29" s="40"/>
      <c r="D29" s="37"/>
      <c r="E29" s="37"/>
      <c r="F29" s="37"/>
      <c r="G29" s="37"/>
      <c r="H29" s="38"/>
      <c r="I29" s="38" t="s">
        <v>41</v>
      </c>
      <c r="J29" s="37">
        <v>0</v>
      </c>
      <c r="K29" s="41">
        <f>K27-(K27/100*J29)</f>
        <v>349496.94999999995</v>
      </c>
    </row>
    <row r="30" spans="1:13" x14ac:dyDescent="0.3">
      <c r="A30" s="42" t="s">
        <v>42</v>
      </c>
      <c r="B30" s="43"/>
      <c r="C30" s="43"/>
      <c r="D30" s="44"/>
    </row>
    <row r="31" spans="1:13" x14ac:dyDescent="0.3">
      <c r="A31" s="43" t="s">
        <v>43</v>
      </c>
      <c r="B31" s="43"/>
      <c r="C31" s="43"/>
      <c r="D31" s="47">
        <v>4027.2</v>
      </c>
    </row>
    <row r="32" spans="1:13" x14ac:dyDescent="0.3">
      <c r="A32" s="43" t="s">
        <v>44</v>
      </c>
      <c r="B32" s="43"/>
      <c r="C32" s="43"/>
      <c r="D32" s="47">
        <v>3369</v>
      </c>
    </row>
    <row r="33" spans="1:12" x14ac:dyDescent="0.3">
      <c r="A33" s="43" t="s">
        <v>45</v>
      </c>
      <c r="B33" s="43"/>
      <c r="C33" s="43"/>
      <c r="D33" s="47">
        <v>4454</v>
      </c>
    </row>
    <row r="34" spans="1:12" x14ac:dyDescent="0.3">
      <c r="A34" s="43" t="s">
        <v>46</v>
      </c>
      <c r="B34" s="43"/>
      <c r="C34" s="43"/>
      <c r="D34" s="47">
        <v>6492</v>
      </c>
    </row>
    <row r="35" spans="1:12" x14ac:dyDescent="0.3">
      <c r="A35" s="43" t="s">
        <v>47</v>
      </c>
      <c r="B35" s="43"/>
      <c r="C35" s="43"/>
      <c r="D35" s="47">
        <v>6077</v>
      </c>
    </row>
    <row r="36" spans="1:12" x14ac:dyDescent="0.3">
      <c r="A36" s="43" t="s">
        <v>48</v>
      </c>
      <c r="B36" s="43"/>
      <c r="C36" s="43"/>
      <c r="D36" s="47">
        <v>8675</v>
      </c>
    </row>
    <row r="37" spans="1:12" x14ac:dyDescent="0.3">
      <c r="A37" s="43" t="s">
        <v>49</v>
      </c>
      <c r="B37" s="43"/>
      <c r="C37" s="43"/>
      <c r="D37" s="48">
        <v>3347</v>
      </c>
      <c r="E37"/>
      <c r="F37"/>
      <c r="G37"/>
      <c r="H37"/>
      <c r="I37"/>
      <c r="J37"/>
      <c r="K37"/>
    </row>
    <row r="39" spans="1:12" s="37" customFormat="1" x14ac:dyDescent="0.3">
      <c r="A39" s="37" t="s">
        <v>50</v>
      </c>
      <c r="F39" s="68"/>
      <c r="G39" s="38"/>
      <c r="H39" s="38"/>
      <c r="J39" s="69"/>
      <c r="K39" s="70"/>
      <c r="L39" s="70"/>
    </row>
    <row r="43" spans="1:12" ht="16.2" thickBot="1" x14ac:dyDescent="0.35"/>
    <row r="44" spans="1:12" ht="16.2" thickBot="1" x14ac:dyDescent="0.35">
      <c r="E44" s="49"/>
      <c r="F44" s="50"/>
    </row>
    <row r="45" spans="1:12" ht="16.2" thickBot="1" x14ac:dyDescent="0.35">
      <c r="E45" s="51"/>
      <c r="F45" s="50"/>
    </row>
    <row r="46" spans="1:12" ht="16.2" thickBot="1" x14ac:dyDescent="0.35">
      <c r="E46" s="52"/>
    </row>
    <row r="47" spans="1:12" ht="16.2" thickBot="1" x14ac:dyDescent="0.35">
      <c r="E47" s="53"/>
    </row>
    <row r="48" spans="1:12" x14ac:dyDescent="0.3">
      <c r="E48" s="54"/>
      <c r="F48" s="55"/>
    </row>
    <row r="49" spans="5:6" x14ac:dyDescent="0.3">
      <c r="E49" s="54"/>
      <c r="F49" s="56"/>
    </row>
    <row r="50" spans="5:6" ht="16.2" thickBot="1" x14ac:dyDescent="0.35">
      <c r="E50" s="57"/>
      <c r="F50" s="58"/>
    </row>
    <row r="51" spans="5:6" ht="16.2" thickBot="1" x14ac:dyDescent="0.35">
      <c r="E51" s="53"/>
    </row>
    <row r="52" spans="5:6" x14ac:dyDescent="0.3">
      <c r="E52" s="54"/>
      <c r="F52" s="55"/>
    </row>
    <row r="53" spans="5:6" x14ac:dyDescent="0.3">
      <c r="E53" s="54"/>
      <c r="F53" s="56"/>
    </row>
    <row r="54" spans="5:6" ht="16.2" thickBot="1" x14ac:dyDescent="0.35">
      <c r="E54" s="57"/>
      <c r="F54" s="58"/>
    </row>
    <row r="55" spans="5:6" ht="16.2" thickBot="1" x14ac:dyDescent="0.35">
      <c r="E55" s="59"/>
      <c r="F55" s="60"/>
    </row>
    <row r="56" spans="5:6" ht="16.2" thickBot="1" x14ac:dyDescent="0.35">
      <c r="E56" s="59"/>
      <c r="F56" s="60"/>
    </row>
    <row r="57" spans="5:6" ht="16.2" thickBot="1" x14ac:dyDescent="0.35">
      <c r="E57" s="61"/>
      <c r="F57" s="50"/>
    </row>
  </sheetData>
  <mergeCells count="4">
    <mergeCell ref="A1:K1"/>
    <mergeCell ref="A2:K2"/>
    <mergeCell ref="A3:K3"/>
    <mergeCell ref="A5:A2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Joyce Luque Bastos Berthaud</cp:lastModifiedBy>
  <dcterms:created xsi:type="dcterms:W3CDTF">2023-11-09T20:47:56Z</dcterms:created>
  <dcterms:modified xsi:type="dcterms:W3CDTF">2023-11-16T13:46:54Z</dcterms:modified>
</cp:coreProperties>
</file>