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16 - Aniversário de João Pessoa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K13" i="1" s="1"/>
  <c r="J12" i="1"/>
  <c r="K12" i="1" s="1"/>
  <c r="H12" i="1"/>
  <c r="J11" i="1"/>
  <c r="K11" i="1" s="1"/>
  <c r="H11" i="1"/>
  <c r="J10" i="1"/>
  <c r="K10" i="1" s="1"/>
  <c r="H10" i="1"/>
  <c r="J9" i="1"/>
  <c r="K9" i="1" s="1"/>
  <c r="H9" i="1"/>
  <c r="J8" i="1"/>
  <c r="H8" i="1"/>
  <c r="K7" i="1"/>
  <c r="J7" i="1"/>
  <c r="H7" i="1"/>
  <c r="K6" i="1"/>
  <c r="J6" i="1"/>
  <c r="H6" i="1"/>
  <c r="J5" i="1"/>
  <c r="H5" i="1"/>
  <c r="H14" i="1" s="1"/>
  <c r="K5" i="1" l="1"/>
  <c r="K8" i="1"/>
  <c r="K14" i="1" l="1"/>
  <c r="K16" i="1" s="1"/>
</calcChain>
</file>

<file path=xl/sharedStrings.xml><?xml version="1.0" encoding="utf-8"?>
<sst xmlns="http://schemas.openxmlformats.org/spreadsheetml/2006/main" count="50" uniqueCount="39">
  <si>
    <t>JOÃO PESSOA LINDA DE VIVER - Data do Evento: 05/08/2024</t>
  </si>
  <si>
    <r>
      <t xml:space="preserve">PERÍODO: 30 de julho a 31 de agosto de 2024 / </t>
    </r>
    <r>
      <rPr>
        <b/>
        <sz val="14"/>
        <color indexed="36"/>
        <rFont val="Calibri"/>
        <family val="2"/>
      </rPr>
      <t xml:space="preserve">TOTAL: 34 dias 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</si>
  <si>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</si>
  <si>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</si>
  <si>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</si>
  <si>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</si>
  <si>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</si>
  <si>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</si>
  <si>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</si>
  <si>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</si>
  <si>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</si>
  <si>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</si>
  <si>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</si>
  <si>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 xml:space="preserve"> JOÃO PESSOA LINDA DE VIVER 439 ANOS</t>
  </si>
  <si>
    <t>rotativo</t>
  </si>
  <si>
    <t xml:space="preserve">Vt comemorativo 439 de João Pessoa </t>
  </si>
  <si>
    <t>det.</t>
  </si>
  <si>
    <t>Vinheta de abertura e encerramento Jornal da Correio especial</t>
  </si>
  <si>
    <t>Vinheta em boletim especial no Correio Manhã</t>
  </si>
  <si>
    <t>Vinheta em boletim especial no Correio Debate</t>
  </si>
  <si>
    <t>Vinheta em boletim especial no Correio Verdade</t>
  </si>
  <si>
    <t>Vinheta em boletins especiais no Jornal da Correio</t>
  </si>
  <si>
    <t>Publicação de aniversário da cidade com marca do parceiro</t>
  </si>
  <si>
    <t>Comercial no break Jornal da Correio especial</t>
  </si>
  <si>
    <t>Definir</t>
  </si>
  <si>
    <t>Mídia de apoio em esquema rotativo de 30"</t>
  </si>
  <si>
    <t>TOTAL GERAL</t>
  </si>
  <si>
    <t xml:space="preserve"> </t>
  </si>
  <si>
    <t>Desconto (%)</t>
  </si>
  <si>
    <t>Tabela de Preços: Outubro 2023</t>
  </si>
  <si>
    <t xml:space="preserve">Rotativo: </t>
  </si>
  <si>
    <t>Jornal da Correio</t>
  </si>
  <si>
    <t>Correio Manhã</t>
  </si>
  <si>
    <t>Correio Debate</t>
  </si>
  <si>
    <t>Correio Verdade</t>
  </si>
  <si>
    <t>MD+</t>
  </si>
  <si>
    <t>Correio Esporte</t>
  </si>
  <si>
    <t>Cidade Alerta PB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</si>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</sst>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Continuous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166" fontId="13" fillId="5" borderId="2" xfId="1" applyNumberFormat="1" applyFont="1" applyFill="1" applyBorder="1" applyAlignment="1">
      <alignment horizontal="center" vertical="center" wrapText="1"/>
    </xf>
    <xf numFmtId="166" fontId="13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>
      <alignment horizontal="center" vertical="center"/>
    </xf>
    <xf numFmtId="167" fontId="14" fillId="5" borderId="2" xfId="0" applyNumberFormat="1" applyFont="1" applyFill="1" applyBorder="1" applyAlignment="1">
      <alignment horizontal="center" vertical="center"/>
    </xf>
    <xf numFmtId="43" fontId="12" fillId="5" borderId="2" xfId="1" applyFont="1" applyFill="1" applyBorder="1" applyAlignment="1"/>
    <xf numFmtId="43" fontId="14" fillId="5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4" fillId="5" borderId="2" xfId="0" applyFont="1" applyFill="1" applyBorder="1"/>
    <xf numFmtId="167" fontId="14" fillId="5" borderId="2" xfId="0" applyNumberFormat="1" applyFont="1" applyFill="1" applyBorder="1" applyAlignment="1">
      <alignment horizontal="center"/>
    </xf>
    <xf numFmtId="43" fontId="12" fillId="5" borderId="2" xfId="1" applyFont="1" applyFill="1" applyBorder="1" applyAlignment="1">
      <alignment horizontal="center"/>
    </xf>
    <xf numFmtId="3" fontId="14" fillId="5" borderId="2" xfId="0" applyNumberFormat="1" applyFont="1" applyFill="1" applyBorder="1" applyAlignment="1">
      <alignment horizontal="center"/>
    </xf>
    <xf numFmtId="0" fontId="15" fillId="6" borderId="0" xfId="0" applyFont="1" applyFill="1"/>
    <xf numFmtId="0" fontId="12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Continuous"/>
    </xf>
    <xf numFmtId="3" fontId="15" fillId="6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165" fontId="15" fillId="6" borderId="0" xfId="0" applyNumberFormat="1" applyFont="1" applyFill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43" fontId="12" fillId="0" borderId="0" xfId="0" applyNumberFormat="1" applyFont="1" applyAlignment="1">
      <alignment vertical="center"/>
    </xf>
    <xf numFmtId="0" fontId="19" fillId="6" borderId="0" xfId="2" applyFont="1" applyFill="1"/>
    <xf numFmtId="0" fontId="13" fillId="6" borderId="0" xfId="2" applyFont="1" applyFill="1"/>
    <xf numFmtId="0" fontId="0" fillId="6" borderId="0" xfId="0" applyFill="1"/>
    <xf numFmtId="3" fontId="4" fillId="0" borderId="0" xfId="0" applyNumberFormat="1" applyFont="1"/>
    <xf numFmtId="0" fontId="20" fillId="0" borderId="0" xfId="0" applyFont="1"/>
    <xf numFmtId="164" fontId="0" fillId="6" borderId="0" xfId="0" applyNumberFormat="1" applyFill="1"/>
    <xf numFmtId="164" fontId="13" fillId="6" borderId="0" xfId="2" applyNumberFormat="1" applyFont="1" applyFill="1"/>
    <xf numFmtId="0" fontId="2" fillId="6" borderId="0" xfId="2" applyFill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right" vertical="center"/>
    </xf>
    <xf numFmtId="0" fontId="15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Continuous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right"/>
    </xf>
    <xf numFmtId="0" fontId="13" fillId="0" borderId="0" xfId="2" applyFont="1" applyFill="1"/>
    <xf numFmtId="164" fontId="0" fillId="0" borderId="0" xfId="0" applyNumberFormat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2" fillId="5" borderId="1" xfId="1" applyFont="1" applyFill="1" applyBorder="1" applyAlignment="1">
      <alignment horizontal="center" vertical="center" wrapText="1"/>
    </xf>
    <xf numFmtId="44" fontId="14" fillId="0" borderId="0" xfId="3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workbookViewId="0">
      <selection sqref="A1:K1"/>
    </sheetView>
  </sheetViews>
  <sheetFormatPr defaultColWidth="13.44140625" defaultRowHeight="15.6" x14ac:dyDescent="0.3"/>
  <cols>
    <col min="1" max="1" width="28" style="1" customWidth="1"/>
    <col min="2" max="2" width="15.5546875" style="1" customWidth="1"/>
    <col min="3" max="3" width="13.44140625" style="1"/>
    <col min="4" max="4" width="12.6640625" style="1" customWidth="1"/>
    <col min="5" max="5" width="88.44140625" style="1" customWidth="1"/>
    <col min="6" max="6" width="13.109375" style="1" customWidth="1"/>
    <col min="7" max="7" width="15.33203125" style="1" customWidth="1"/>
    <col min="8" max="8" width="15.6640625" style="40" customWidth="1"/>
    <col min="9" max="9" width="14.5546875" style="40" customWidth="1"/>
    <col min="10" max="10" width="13" style="1" customWidth="1"/>
    <col min="11" max="11" width="14.5546875" style="41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17.399999999999999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31.2" x14ac:dyDescent="0.25">
      <c r="A2" s="63" t="s">
        <v>0</v>
      </c>
      <c r="B2" s="63"/>
      <c r="C2" s="63"/>
      <c r="D2" s="64"/>
      <c r="E2" s="64"/>
      <c r="F2" s="64"/>
      <c r="G2" s="64"/>
      <c r="H2" s="64"/>
      <c r="I2" s="64"/>
      <c r="J2" s="64"/>
      <c r="K2" s="64"/>
    </row>
    <row r="3" spans="1:13" ht="18" x14ac:dyDescent="0.25">
      <c r="A3" s="65" t="s">
        <v>1</v>
      </c>
      <c r="B3" s="65"/>
      <c r="C3" s="65"/>
      <c r="D3" s="66"/>
      <c r="E3" s="66"/>
      <c r="F3" s="66"/>
      <c r="G3" s="66"/>
      <c r="H3" s="66"/>
      <c r="I3" s="66"/>
      <c r="J3" s="66"/>
      <c r="K3" s="66"/>
    </row>
    <row r="4" spans="1:13" s="8" customFormat="1" ht="27.6" x14ac:dyDescent="0.3">
      <c r="A4" s="2" t="s">
        <v>2</v>
      </c>
      <c r="B4" s="3" t="s">
        <v>3</v>
      </c>
      <c r="C4" s="3" t="s">
        <v>4</v>
      </c>
      <c r="D4" s="2" t="s">
        <v>5</v>
      </c>
      <c r="E4" s="4" t="s">
        <v>6</v>
      </c>
      <c r="F4" s="3" t="s">
        <v>7</v>
      </c>
      <c r="G4" s="3" t="s">
        <v>8</v>
      </c>
      <c r="H4" s="5" t="s">
        <v>9</v>
      </c>
      <c r="I4" s="6" t="s">
        <v>10</v>
      </c>
      <c r="J4" s="3" t="s">
        <v>11</v>
      </c>
      <c r="K4" s="6" t="s">
        <v>12</v>
      </c>
      <c r="L4" s="7"/>
    </row>
    <row r="5" spans="1:13" s="18" customFormat="1" x14ac:dyDescent="0.3">
      <c r="A5" s="67" t="s">
        <v>13</v>
      </c>
      <c r="B5" s="9">
        <v>45502</v>
      </c>
      <c r="C5" s="10">
        <v>44804</v>
      </c>
      <c r="D5" s="11" t="s">
        <v>14</v>
      </c>
      <c r="E5" s="12" t="s">
        <v>15</v>
      </c>
      <c r="F5" s="13">
        <v>34</v>
      </c>
      <c r="G5" s="13">
        <v>2</v>
      </c>
      <c r="H5" s="14">
        <f>G5*F5</f>
        <v>68</v>
      </c>
      <c r="I5" s="15">
        <v>0.375</v>
      </c>
      <c r="J5" s="16">
        <f>D18</f>
        <v>4027.2</v>
      </c>
      <c r="K5" s="17">
        <f>J5*I5*H5</f>
        <v>102693.59999999999</v>
      </c>
    </row>
    <row r="6" spans="1:13" x14ac:dyDescent="0.3">
      <c r="A6" s="67"/>
      <c r="B6" s="9">
        <v>45509</v>
      </c>
      <c r="C6" s="9">
        <v>45509</v>
      </c>
      <c r="D6" s="11" t="s">
        <v>16</v>
      </c>
      <c r="E6" s="19" t="s">
        <v>17</v>
      </c>
      <c r="F6" s="11">
        <v>1</v>
      </c>
      <c r="G6" s="11">
        <v>2</v>
      </c>
      <c r="H6" s="14">
        <f t="shared" ref="H6:H12" si="0">G6*F6</f>
        <v>2</v>
      </c>
      <c r="I6" s="20">
        <v>0.375</v>
      </c>
      <c r="J6" s="21">
        <f>D19</f>
        <v>8675</v>
      </c>
      <c r="K6" s="17">
        <f>J6*I6*H6</f>
        <v>6506.25</v>
      </c>
    </row>
    <row r="7" spans="1:13" x14ac:dyDescent="0.3">
      <c r="A7" s="67"/>
      <c r="B7" s="9">
        <v>45509</v>
      </c>
      <c r="C7" s="9">
        <v>45509</v>
      </c>
      <c r="D7" s="11" t="s">
        <v>16</v>
      </c>
      <c r="E7" s="19" t="s">
        <v>18</v>
      </c>
      <c r="F7" s="11">
        <v>1</v>
      </c>
      <c r="G7" s="11">
        <v>1</v>
      </c>
      <c r="H7" s="14">
        <f t="shared" si="0"/>
        <v>1</v>
      </c>
      <c r="I7" s="20">
        <v>0.375</v>
      </c>
      <c r="J7" s="21">
        <f>D20</f>
        <v>3369</v>
      </c>
      <c r="K7" s="17">
        <f t="shared" ref="K7:K13" si="1">J7*I7*H7</f>
        <v>1263.375</v>
      </c>
    </row>
    <row r="8" spans="1:13" x14ac:dyDescent="0.3">
      <c r="A8" s="67"/>
      <c r="B8" s="9">
        <v>45509</v>
      </c>
      <c r="C8" s="9">
        <v>45509</v>
      </c>
      <c r="D8" s="11" t="s">
        <v>16</v>
      </c>
      <c r="E8" s="19" t="s">
        <v>19</v>
      </c>
      <c r="F8" s="11">
        <v>1</v>
      </c>
      <c r="G8" s="11">
        <v>1</v>
      </c>
      <c r="H8" s="14">
        <f t="shared" si="0"/>
        <v>1</v>
      </c>
      <c r="I8" s="20">
        <v>0.375</v>
      </c>
      <c r="J8" s="21">
        <f>D21</f>
        <v>6077</v>
      </c>
      <c r="K8" s="17">
        <f t="shared" si="1"/>
        <v>2278.875</v>
      </c>
    </row>
    <row r="9" spans="1:13" x14ac:dyDescent="0.3">
      <c r="A9" s="67"/>
      <c r="B9" s="9">
        <v>45509</v>
      </c>
      <c r="C9" s="9">
        <v>45509</v>
      </c>
      <c r="D9" s="11" t="s">
        <v>16</v>
      </c>
      <c r="E9" s="19" t="s">
        <v>20</v>
      </c>
      <c r="F9" s="11">
        <v>1</v>
      </c>
      <c r="G9" s="11">
        <v>1</v>
      </c>
      <c r="H9" s="14">
        <f t="shared" si="0"/>
        <v>1</v>
      </c>
      <c r="I9" s="20">
        <v>0.375</v>
      </c>
      <c r="J9" s="21">
        <f>D22</f>
        <v>6492</v>
      </c>
      <c r="K9" s="17">
        <f t="shared" si="1"/>
        <v>2434.5</v>
      </c>
    </row>
    <row r="10" spans="1:13" x14ac:dyDescent="0.3">
      <c r="A10" s="67"/>
      <c r="B10" s="9">
        <v>45509</v>
      </c>
      <c r="C10" s="9">
        <v>45509</v>
      </c>
      <c r="D10" s="11" t="s">
        <v>16</v>
      </c>
      <c r="E10" s="19" t="s">
        <v>21</v>
      </c>
      <c r="F10" s="11">
        <v>1</v>
      </c>
      <c r="G10" s="11">
        <v>2</v>
      </c>
      <c r="H10" s="14">
        <f t="shared" si="0"/>
        <v>2</v>
      </c>
      <c r="I10" s="20">
        <v>0.375</v>
      </c>
      <c r="J10" s="21">
        <f>D19</f>
        <v>8675</v>
      </c>
      <c r="K10" s="17">
        <f t="shared" si="1"/>
        <v>6506.25</v>
      </c>
    </row>
    <row r="11" spans="1:13" x14ac:dyDescent="0.3">
      <c r="A11" s="67"/>
      <c r="B11" s="9">
        <v>44778</v>
      </c>
      <c r="C11" s="9">
        <v>44778</v>
      </c>
      <c r="D11" s="11" t="s">
        <v>16</v>
      </c>
      <c r="E11" s="19" t="s">
        <v>22</v>
      </c>
      <c r="F11" s="11">
        <v>1</v>
      </c>
      <c r="G11" s="11">
        <v>2</v>
      </c>
      <c r="H11" s="14">
        <f>G11*F11</f>
        <v>2</v>
      </c>
      <c r="I11" s="20">
        <v>1</v>
      </c>
      <c r="J11" s="21">
        <f>D18/3</f>
        <v>1342.3999999999999</v>
      </c>
      <c r="K11" s="17">
        <f>J11*I11*H11</f>
        <v>2684.7999999999997</v>
      </c>
    </row>
    <row r="12" spans="1:13" x14ac:dyDescent="0.3">
      <c r="A12" s="67"/>
      <c r="B12" s="9">
        <v>44778</v>
      </c>
      <c r="C12" s="9">
        <v>44778</v>
      </c>
      <c r="D12" s="11" t="s">
        <v>16</v>
      </c>
      <c r="E12" s="19" t="s">
        <v>23</v>
      </c>
      <c r="F12" s="11">
        <v>1</v>
      </c>
      <c r="G12" s="11">
        <v>2</v>
      </c>
      <c r="H12" s="14">
        <f t="shared" si="0"/>
        <v>2</v>
      </c>
      <c r="I12" s="20">
        <v>1</v>
      </c>
      <c r="J12" s="21">
        <f>D19</f>
        <v>8675</v>
      </c>
      <c r="K12" s="17">
        <f t="shared" si="1"/>
        <v>17350</v>
      </c>
    </row>
    <row r="13" spans="1:13" x14ac:dyDescent="0.3">
      <c r="A13" s="67"/>
      <c r="B13" s="11" t="s">
        <v>24</v>
      </c>
      <c r="C13" s="10"/>
      <c r="D13" s="11" t="s">
        <v>14</v>
      </c>
      <c r="E13" s="19" t="s">
        <v>25</v>
      </c>
      <c r="F13" s="11" t="s">
        <v>24</v>
      </c>
      <c r="G13" s="11" t="s">
        <v>24</v>
      </c>
      <c r="H13" s="22">
        <v>10</v>
      </c>
      <c r="I13" s="20">
        <v>1</v>
      </c>
      <c r="J13" s="16">
        <f>D18</f>
        <v>4027.2</v>
      </c>
      <c r="K13" s="17">
        <f t="shared" si="1"/>
        <v>40272</v>
      </c>
    </row>
    <row r="14" spans="1:13" x14ac:dyDescent="0.3">
      <c r="A14" s="23" t="s">
        <v>26</v>
      </c>
      <c r="B14" s="23"/>
      <c r="C14" s="23"/>
      <c r="D14" s="24"/>
      <c r="E14" s="25" t="s">
        <v>27</v>
      </c>
      <c r="F14" s="25"/>
      <c r="G14" s="25"/>
      <c r="H14" s="26">
        <f>SUM(H5:H13)</f>
        <v>89</v>
      </c>
      <c r="I14" s="26" t="s">
        <v>27</v>
      </c>
      <c r="J14" s="27" t="s">
        <v>27</v>
      </c>
      <c r="K14" s="28">
        <f>SUM(K5:K13)</f>
        <v>181989.65</v>
      </c>
    </row>
    <row r="15" spans="1:13" s="34" customFormat="1" x14ac:dyDescent="0.3">
      <c r="A15" s="29"/>
      <c r="B15" s="29"/>
      <c r="C15" s="29"/>
      <c r="D15" s="30"/>
      <c r="E15" s="30"/>
      <c r="F15" s="30"/>
      <c r="G15" s="30"/>
      <c r="H15" s="31"/>
      <c r="I15" s="31"/>
      <c r="J15" s="30"/>
      <c r="K15" s="32"/>
      <c r="L15" s="1"/>
      <c r="M15" s="33"/>
    </row>
    <row r="16" spans="1:13" x14ac:dyDescent="0.3">
      <c r="A16" s="35"/>
      <c r="B16" s="35"/>
      <c r="C16" s="35"/>
      <c r="D16" s="30"/>
      <c r="E16" s="30"/>
      <c r="F16" s="30"/>
      <c r="G16" s="30"/>
      <c r="H16" s="31"/>
      <c r="I16" s="31" t="s">
        <v>28</v>
      </c>
      <c r="J16" s="30">
        <v>0</v>
      </c>
      <c r="K16" s="36">
        <f>K14-(K14/100*J16)</f>
        <v>181989.65</v>
      </c>
    </row>
    <row r="17" spans="1:12" x14ac:dyDescent="0.3">
      <c r="A17" s="37" t="s">
        <v>29</v>
      </c>
      <c r="B17" s="38"/>
      <c r="C17" s="38"/>
      <c r="D17" s="39"/>
    </row>
    <row r="18" spans="1:12" x14ac:dyDescent="0.3">
      <c r="A18" s="38" t="s">
        <v>30</v>
      </c>
      <c r="B18" s="38"/>
      <c r="C18" s="38"/>
      <c r="D18" s="42">
        <v>4027.2</v>
      </c>
    </row>
    <row r="19" spans="1:12" x14ac:dyDescent="0.3">
      <c r="A19" s="38" t="s">
        <v>31</v>
      </c>
      <c r="B19" s="38"/>
      <c r="C19" s="38"/>
      <c r="D19" s="43">
        <v>8675</v>
      </c>
      <c r="E19"/>
      <c r="F19"/>
      <c r="G19"/>
      <c r="H19"/>
      <c r="I19"/>
      <c r="J19"/>
      <c r="K19"/>
    </row>
    <row r="20" spans="1:12" x14ac:dyDescent="0.3">
      <c r="A20" s="38" t="s">
        <v>32</v>
      </c>
      <c r="B20" s="38"/>
      <c r="C20" s="38"/>
      <c r="D20" s="43">
        <v>3369</v>
      </c>
      <c r="E20"/>
      <c r="F20"/>
      <c r="G20"/>
      <c r="H20"/>
      <c r="I20"/>
      <c r="J20"/>
      <c r="K20"/>
    </row>
    <row r="21" spans="1:12" x14ac:dyDescent="0.3">
      <c r="A21" s="38" t="s">
        <v>33</v>
      </c>
      <c r="B21" s="44"/>
      <c r="C21" s="44"/>
      <c r="D21" s="43">
        <v>6077</v>
      </c>
      <c r="E21"/>
      <c r="F21"/>
      <c r="G21"/>
      <c r="H21"/>
      <c r="I21"/>
      <c r="J21"/>
      <c r="K21"/>
    </row>
    <row r="22" spans="1:12" x14ac:dyDescent="0.3">
      <c r="A22" s="38" t="s">
        <v>34</v>
      </c>
      <c r="B22" s="44"/>
      <c r="C22" s="44"/>
      <c r="D22" s="43">
        <v>6492</v>
      </c>
      <c r="E22"/>
      <c r="F22"/>
      <c r="G22"/>
      <c r="H22"/>
      <c r="I22"/>
      <c r="J22"/>
      <c r="K22"/>
    </row>
    <row r="23" spans="1:12" x14ac:dyDescent="0.3">
      <c r="A23" s="38" t="s">
        <v>35</v>
      </c>
      <c r="B23" s="44"/>
      <c r="C23" s="44"/>
      <c r="D23" s="43">
        <v>4454</v>
      </c>
      <c r="E23"/>
      <c r="F23"/>
      <c r="G23"/>
      <c r="H23"/>
      <c r="I23"/>
      <c r="J23"/>
      <c r="K23"/>
    </row>
    <row r="24" spans="1:12" x14ac:dyDescent="0.3">
      <c r="A24" s="38" t="s">
        <v>36</v>
      </c>
      <c r="B24" s="44"/>
      <c r="C24" s="44"/>
      <c r="D24" s="43">
        <v>4766</v>
      </c>
      <c r="E24" s="45"/>
      <c r="F24" s="45"/>
      <c r="G24" s="45"/>
      <c r="H24" s="46"/>
      <c r="I24" s="47"/>
      <c r="J24" s="45"/>
      <c r="K24" s="47"/>
    </row>
    <row r="25" spans="1:12" x14ac:dyDescent="0.3">
      <c r="A25" s="38" t="s">
        <v>37</v>
      </c>
      <c r="B25" s="44"/>
      <c r="C25" s="44"/>
      <c r="D25" s="43">
        <v>6305</v>
      </c>
      <c r="E25" s="48"/>
      <c r="F25" s="49"/>
      <c r="G25" s="49"/>
      <c r="H25" s="50"/>
      <c r="I25" s="51"/>
      <c r="J25" s="52"/>
      <c r="K25" s="53"/>
    </row>
    <row r="26" spans="1:12" x14ac:dyDescent="0.3">
      <c r="A26" s="54"/>
      <c r="B26" s="54"/>
      <c r="C26" s="54"/>
      <c r="D26" s="55"/>
      <c r="E26" s="56"/>
      <c r="F26" s="56"/>
      <c r="G26" s="56"/>
      <c r="H26" s="57"/>
      <c r="I26" s="57"/>
      <c r="J26" s="58"/>
      <c r="K26" s="59"/>
    </row>
    <row r="27" spans="1:12" s="30" customFormat="1" x14ac:dyDescent="0.3">
      <c r="A27" s="30" t="s">
        <v>38</v>
      </c>
      <c r="F27" s="68"/>
      <c r="G27" s="31"/>
      <c r="H27" s="31"/>
      <c r="J27" s="69"/>
      <c r="K27" s="70"/>
      <c r="L27" s="70"/>
    </row>
    <row r="28" spans="1:12" x14ac:dyDescent="0.3">
      <c r="A28" s="29"/>
      <c r="B28" s="29"/>
      <c r="C28" s="29"/>
      <c r="D28" s="30"/>
      <c r="E28"/>
      <c r="F28" s="30"/>
      <c r="G28" s="30"/>
      <c r="H28" s="31"/>
      <c r="I28" s="31"/>
      <c r="J28" s="30"/>
      <c r="K28" s="32"/>
    </row>
    <row r="29" spans="1:12" x14ac:dyDescent="0.3">
      <c r="A29" s="60"/>
      <c r="B29" s="60"/>
      <c r="C29" s="60"/>
      <c r="D29"/>
      <c r="I29" s="31"/>
      <c r="J29" s="30"/>
      <c r="K29" s="36"/>
    </row>
    <row r="30" spans="1:12" x14ac:dyDescent="0.3">
      <c r="A30" s="60"/>
      <c r="B30" s="60"/>
      <c r="C30" s="60"/>
      <c r="D30" s="61"/>
    </row>
    <row r="31" spans="1:12" x14ac:dyDescent="0.3">
      <c r="D31"/>
      <c r="E31"/>
      <c r="F31"/>
      <c r="G31"/>
      <c r="H31"/>
      <c r="I31"/>
      <c r="J31"/>
      <c r="K31"/>
    </row>
  </sheetData>
  <mergeCells count="4">
    <mergeCell ref="A1:K1"/>
    <mergeCell ref="A2:K2"/>
    <mergeCell ref="A3:K3"/>
    <mergeCell ref="A5:A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2023-11-09T20:44:28Z</dcterms:created>
  <dcterms:modified xsi:type="dcterms:W3CDTF">2023-11-16T14:42:22Z</dcterms:modified>
</cp:coreProperties>
</file>