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MKTPlanMRA\Programacao Local\EVENTOS 2024\JOÃO PESSOA\Verão\"/>
    </mc:Choice>
  </mc:AlternateContent>
  <bookViews>
    <workbookView xWindow="0" yWindow="0" windowWidth="20496" windowHeight="5796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1" l="1"/>
  <c r="J17" i="1" s="1"/>
  <c r="K17" i="1" s="1"/>
  <c r="J22" i="1"/>
  <c r="K22" i="1" s="1"/>
  <c r="J21" i="1"/>
  <c r="K21" i="1" s="1"/>
  <c r="J20" i="1"/>
  <c r="K20" i="1" s="1"/>
  <c r="J16" i="1"/>
  <c r="K16" i="1" s="1"/>
  <c r="K15" i="1"/>
  <c r="J14" i="1"/>
  <c r="K14" i="1" s="1"/>
  <c r="J13" i="1"/>
  <c r="K13" i="1" s="1"/>
  <c r="J11" i="1"/>
  <c r="F11" i="1"/>
  <c r="H11" i="1" s="1"/>
  <c r="J10" i="1"/>
  <c r="F10" i="1"/>
  <c r="H10" i="1" s="1"/>
  <c r="J9" i="1"/>
  <c r="F9" i="1"/>
  <c r="H9" i="1" s="1"/>
  <c r="J8" i="1"/>
  <c r="F8" i="1"/>
  <c r="H8" i="1" s="1"/>
  <c r="J7" i="1"/>
  <c r="F7" i="1"/>
  <c r="H7" i="1" s="1"/>
  <c r="J5" i="1"/>
  <c r="F5" i="1"/>
  <c r="H5" i="1" s="1"/>
  <c r="K8" i="1" l="1"/>
  <c r="K9" i="1"/>
  <c r="K10" i="1"/>
  <c r="K11" i="1"/>
  <c r="H23" i="1"/>
  <c r="K5" i="1"/>
  <c r="K7" i="1"/>
  <c r="J19" i="1"/>
  <c r="K19" i="1" s="1"/>
  <c r="D28" i="1"/>
  <c r="J18" i="1" s="1"/>
  <c r="K18" i="1" s="1"/>
  <c r="K23" i="1" l="1"/>
  <c r="K25" i="1" s="1"/>
</calcChain>
</file>

<file path=xl/sharedStrings.xml><?xml version="1.0" encoding="utf-8"?>
<sst xmlns="http://schemas.openxmlformats.org/spreadsheetml/2006/main" count="63" uniqueCount="46">
  <si>
    <t>VERÃO É NA CORREIO - Data do Evento: 01/2024</t>
  </si>
  <si>
    <t>PROJETO</t>
  </si>
  <si>
    <t>DATA
 INICIAL</t>
  </si>
  <si>
    <t>DATA
FINAL</t>
  </si>
  <si>
    <t xml:space="preserve">ESQUEMA COMERCIAL
</t>
  </si>
  <si>
    <t>TOTAL DE DIAS</t>
  </si>
  <si>
    <t>INSERÇÕES
DIA</t>
  </si>
  <si>
    <t>INSERÇÕES
PERÍODO</t>
  </si>
  <si>
    <t>CONVERSÃO</t>
  </si>
  <si>
    <t xml:space="preserve">R$
UNITÁRIO </t>
  </si>
  <si>
    <t>R$TOTAL</t>
  </si>
  <si>
    <t xml:space="preserve">VERÃO É NA CORREIO </t>
  </si>
  <si>
    <t>rotativo</t>
  </si>
  <si>
    <t>Teaser de 15", ass. 05"</t>
  </si>
  <si>
    <t>Chamadas de expectativa de 30", ass. 05"</t>
  </si>
  <si>
    <r>
      <t xml:space="preserve">Chamadas para o </t>
    </r>
    <r>
      <rPr>
        <u/>
        <sz val="12"/>
        <rFont val="Calibri"/>
        <family val="2"/>
      </rPr>
      <t>programa 1</t>
    </r>
    <r>
      <rPr>
        <sz val="12"/>
        <rFont val="Calibri"/>
        <family val="2"/>
      </rPr>
      <t>, de 30", ass. 05"</t>
    </r>
  </si>
  <si>
    <r>
      <t xml:space="preserve">Chamadas para o </t>
    </r>
    <r>
      <rPr>
        <u/>
        <sz val="12"/>
        <rFont val="Calibri"/>
        <family val="2"/>
      </rPr>
      <t>programa 2</t>
    </r>
    <r>
      <rPr>
        <sz val="12"/>
        <rFont val="Calibri"/>
        <family val="2"/>
      </rPr>
      <t>, de 30", ass. 05"</t>
    </r>
  </si>
  <si>
    <r>
      <t>Chamadas para o</t>
    </r>
    <r>
      <rPr>
        <u/>
        <sz val="12"/>
        <rFont val="Calibri"/>
        <family val="2"/>
      </rPr>
      <t xml:space="preserve"> programa 3</t>
    </r>
    <r>
      <rPr>
        <sz val="12"/>
        <rFont val="Calibri"/>
        <family val="2"/>
      </rPr>
      <t>, de 30", ass. 05"</t>
    </r>
  </si>
  <si>
    <r>
      <t xml:space="preserve">Chamadas para o </t>
    </r>
    <r>
      <rPr>
        <u/>
        <sz val="12"/>
        <rFont val="Calibri"/>
        <family val="2"/>
      </rPr>
      <t>programa 4</t>
    </r>
    <r>
      <rPr>
        <sz val="12"/>
        <rFont val="Calibri"/>
        <family val="2"/>
      </rPr>
      <t>, de 30", ass. 05"</t>
    </r>
  </si>
  <si>
    <t>Programa Verão é na Correio</t>
  </si>
  <si>
    <t>det.</t>
  </si>
  <si>
    <t>Vinheta de abertura, ass. 05"</t>
  </si>
  <si>
    <t>Comercial no break de 30"</t>
  </si>
  <si>
    <t>Merchandising 60"</t>
  </si>
  <si>
    <t>Vinheta de encerramento, ass. 05"</t>
  </si>
  <si>
    <t>Série Esquenta Verão 2022 em dezembro - material exclusivo de rede social com marca do parceiro</t>
  </si>
  <si>
    <t>Stories divulgando produto ou serviço da marca nos dias dos programas</t>
  </si>
  <si>
    <t>Publicação no feed das redes sociais divulgando o programa da semana com marca do cliente</t>
  </si>
  <si>
    <t>Chamadas de agradecimento 30", ass. 05"</t>
  </si>
  <si>
    <t>Dias com banner do projeto no site da TV Correio  com marca do parceiro</t>
  </si>
  <si>
    <t>Mídia de apoio em esquema rotativo</t>
  </si>
  <si>
    <t>TOTAL GERAL</t>
  </si>
  <si>
    <t xml:space="preserve"> </t>
  </si>
  <si>
    <t>Tabela de Preços: Outubro 2023</t>
  </si>
  <si>
    <t>Desconto %</t>
  </si>
  <si>
    <t xml:space="preserve">Rotativo: </t>
  </si>
  <si>
    <t>Rede Social Feed (IGTV)</t>
  </si>
  <si>
    <t>Rede Social Stories</t>
  </si>
  <si>
    <t>Impacto superbanner no site da TV Correio</t>
  </si>
  <si>
    <t>Horário Papo de Fogão:</t>
  </si>
  <si>
    <t xml:space="preserve">, </t>
  </si>
  <si>
    <t>01/02/2024 a 10/02/2024</t>
  </si>
  <si>
    <t>06, 13, 20 e 27/01/24</t>
  </si>
  <si>
    <t>Dez. 2023/ Jan. 2024</t>
  </si>
  <si>
    <r>
      <t xml:space="preserve">PERÍODO: 05/12/2023 a 31/01/2024 - </t>
    </r>
    <r>
      <rPr>
        <b/>
        <sz val="14"/>
        <color indexed="36"/>
        <rFont val="Calibri"/>
        <family val="2"/>
      </rPr>
      <t xml:space="preserve">TOTAL: 58 dias </t>
    </r>
  </si>
  <si>
    <t xml:space="preserve">Obs.: Toda entrega/valoração que consta nesta planilha foi elaborada direto pela emissora local, sendo assim, caso haja alguma questão/dúvida/alteração, a mesma deverá ser consultada.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</si>
</sst>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&quot;R$&quot;\ #,##0.00;[Red]\-&quot;R$&quot;\ #,##0.00"/>
    <numFmt numFmtId="43" formatCode="_-* #,##0.00_-;\-* #,##0.00_-;_-* &quot;-&quot;??_-;_-@_-"/>
    <numFmt numFmtId="164" formatCode="_(* #,##0.00_);_(* \(#,##0.00\);_(* &quot;-&quot;??_);_(@_)"/>
    <numFmt numFmtId="165" formatCode="dd/mm/yy;@"/>
    <numFmt numFmtId="166" formatCode="#,##0.000"/>
    <numFmt numFmtId="167" formatCode="dd/mm/yyyy\ h:mm"/>
    <numFmt numFmtId="168" formatCode="&quot;R$&quot;\ 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24"/>
      <color theme="0"/>
      <name val="Calibri"/>
      <family val="2"/>
      <scheme val="minor"/>
    </font>
    <font>
      <b/>
      <sz val="18"/>
      <color indexed="18"/>
      <name val="Arial"/>
      <family val="2"/>
    </font>
    <font>
      <b/>
      <sz val="14"/>
      <color rgb="FF002060"/>
      <name val="Calibri"/>
      <family val="2"/>
      <scheme val="minor"/>
    </font>
    <font>
      <b/>
      <sz val="14"/>
      <color indexed="36"/>
      <name val="Calibri"/>
      <family val="2"/>
    </font>
    <font>
      <sz val="14"/>
      <color rgb="FF002060"/>
      <name val="Calibri"/>
      <family val="2"/>
      <scheme val="minor"/>
    </font>
    <font>
      <b/>
      <sz val="10"/>
      <color indexed="9"/>
      <name val="Calibri"/>
      <family val="2"/>
      <scheme val="minor"/>
    </font>
    <font>
      <i/>
      <sz val="10"/>
      <name val="Arial Black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name val="Calibri"/>
      <family val="2"/>
    </font>
    <font>
      <sz val="12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2D2D87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83">
    <xf numFmtId="0" fontId="0" fillId="0" borderId="0" xfId="0"/>
    <xf numFmtId="0" fontId="4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Continuous" wrapText="1"/>
    </xf>
    <xf numFmtId="3" fontId="10" fillId="4" borderId="1" xfId="0" applyNumberFormat="1" applyFont="1" applyFill="1" applyBorder="1" applyAlignment="1">
      <alignment horizontal="center" vertical="center" wrapText="1"/>
    </xf>
    <xf numFmtId="3" fontId="10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 vertical="center"/>
    </xf>
    <xf numFmtId="165" fontId="13" fillId="5" borderId="2" xfId="1" applyNumberFormat="1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/>
    </xf>
    <xf numFmtId="0" fontId="13" fillId="5" borderId="2" xfId="0" applyFont="1" applyFill="1" applyBorder="1" applyAlignment="1">
      <alignment vertical="center"/>
    </xf>
    <xf numFmtId="0" fontId="13" fillId="5" borderId="2" xfId="0" applyFont="1" applyFill="1" applyBorder="1" applyAlignment="1">
      <alignment horizontal="center" vertical="center"/>
    </xf>
    <xf numFmtId="3" fontId="13" fillId="5" borderId="2" xfId="0" applyNumberFormat="1" applyFont="1" applyFill="1" applyBorder="1" applyAlignment="1">
      <alignment horizontal="center" vertical="center"/>
    </xf>
    <xf numFmtId="166" fontId="13" fillId="5" borderId="2" xfId="0" applyNumberFormat="1" applyFont="1" applyFill="1" applyBorder="1" applyAlignment="1">
      <alignment horizontal="center" vertical="center"/>
    </xf>
    <xf numFmtId="43" fontId="12" fillId="5" borderId="2" xfId="1" applyFont="1" applyFill="1" applyBorder="1" applyAlignment="1">
      <alignment horizontal="center"/>
    </xf>
    <xf numFmtId="43" fontId="13" fillId="5" borderId="2" xfId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165" fontId="14" fillId="6" borderId="2" xfId="1" applyNumberFormat="1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/>
    </xf>
    <xf numFmtId="0" fontId="13" fillId="6" borderId="2" xfId="0" applyFont="1" applyFill="1" applyBorder="1" applyAlignment="1">
      <alignment vertical="center"/>
    </xf>
    <xf numFmtId="0" fontId="13" fillId="6" borderId="2" xfId="0" applyFont="1" applyFill="1" applyBorder="1" applyAlignment="1">
      <alignment horizontal="center" vertical="center"/>
    </xf>
    <xf numFmtId="3" fontId="13" fillId="6" borderId="2" xfId="0" applyNumberFormat="1" applyFont="1" applyFill="1" applyBorder="1" applyAlignment="1">
      <alignment horizontal="center" vertical="center"/>
    </xf>
    <xf numFmtId="166" fontId="13" fillId="6" borderId="2" xfId="0" applyNumberFormat="1" applyFont="1" applyFill="1" applyBorder="1" applyAlignment="1">
      <alignment horizontal="center" vertical="center"/>
    </xf>
    <xf numFmtId="43" fontId="12" fillId="6" borderId="2" xfId="1" applyFont="1" applyFill="1" applyBorder="1" applyAlignment="1">
      <alignment horizontal="center"/>
    </xf>
    <xf numFmtId="43" fontId="13" fillId="6" borderId="2" xfId="1" applyFont="1" applyFill="1" applyBorder="1" applyAlignment="1">
      <alignment horizontal="right" vertical="center"/>
    </xf>
    <xf numFmtId="0" fontId="13" fillId="5" borderId="2" xfId="0" applyFont="1" applyFill="1" applyBorder="1"/>
    <xf numFmtId="3" fontId="13" fillId="5" borderId="2" xfId="0" applyNumberFormat="1" applyFont="1" applyFill="1" applyBorder="1" applyAlignment="1">
      <alignment horizontal="center"/>
    </xf>
    <xf numFmtId="166" fontId="13" fillId="5" borderId="2" xfId="0" applyNumberFormat="1" applyFont="1" applyFill="1" applyBorder="1" applyAlignment="1">
      <alignment horizontal="center"/>
    </xf>
    <xf numFmtId="167" fontId="12" fillId="5" borderId="2" xfId="0" applyNumberFormat="1" applyFont="1" applyFill="1" applyBorder="1" applyAlignment="1">
      <alignment horizontal="left"/>
    </xf>
    <xf numFmtId="165" fontId="12" fillId="5" borderId="2" xfId="1" applyNumberFormat="1" applyFont="1" applyFill="1" applyBorder="1" applyAlignment="1">
      <alignment horizontal="center" vertical="center" wrapText="1"/>
    </xf>
    <xf numFmtId="0" fontId="12" fillId="5" borderId="2" xfId="0" applyFont="1" applyFill="1" applyBorder="1"/>
    <xf numFmtId="0" fontId="12" fillId="5" borderId="2" xfId="0" applyFont="1" applyFill="1" applyBorder="1" applyAlignment="1">
      <alignment horizontal="center"/>
    </xf>
    <xf numFmtId="165" fontId="13" fillId="6" borderId="7" xfId="1" applyNumberFormat="1" applyFont="1" applyFill="1" applyBorder="1" applyAlignment="1">
      <alignment horizontal="center" vertical="center" wrapText="1"/>
    </xf>
    <xf numFmtId="165" fontId="13" fillId="6" borderId="8" xfId="1" applyNumberFormat="1" applyFont="1" applyFill="1" applyBorder="1" applyAlignment="1">
      <alignment horizontal="center" vertical="center" wrapText="1"/>
    </xf>
    <xf numFmtId="0" fontId="13" fillId="5" borderId="0" xfId="0" applyFont="1" applyFill="1"/>
    <xf numFmtId="165" fontId="13" fillId="6" borderId="2" xfId="1" applyNumberFormat="1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/>
    </xf>
    <xf numFmtId="3" fontId="13" fillId="5" borderId="0" xfId="0" applyNumberFormat="1" applyFont="1" applyFill="1" applyAlignment="1">
      <alignment horizontal="center"/>
    </xf>
    <xf numFmtId="166" fontId="13" fillId="5" borderId="0" xfId="0" applyNumberFormat="1" applyFont="1" applyFill="1" applyAlignment="1">
      <alignment horizontal="center"/>
    </xf>
    <xf numFmtId="43" fontId="12" fillId="5" borderId="0" xfId="1" applyFont="1" applyFill="1" applyBorder="1" applyAlignment="1">
      <alignment horizontal="center"/>
    </xf>
    <xf numFmtId="43" fontId="13" fillId="5" borderId="0" xfId="1" applyFont="1" applyFill="1" applyBorder="1" applyAlignment="1">
      <alignment horizontal="right" vertical="center"/>
    </xf>
    <xf numFmtId="165" fontId="13" fillId="6" borderId="9" xfId="1" applyNumberFormat="1" applyFont="1" applyFill="1" applyBorder="1" applyAlignment="1">
      <alignment horizontal="center" vertical="center" wrapText="1"/>
    </xf>
    <xf numFmtId="165" fontId="13" fillId="6" borderId="10" xfId="1" applyNumberFormat="1" applyFont="1" applyFill="1" applyBorder="1" applyAlignment="1">
      <alignment horizontal="center" vertical="center" wrapText="1"/>
    </xf>
    <xf numFmtId="165" fontId="13" fillId="5" borderId="9" xfId="1" applyNumberFormat="1" applyFont="1" applyFill="1" applyBorder="1" applyAlignment="1">
      <alignment horizontal="center" vertical="center" wrapText="1"/>
    </xf>
    <xf numFmtId="165" fontId="13" fillId="5" borderId="10" xfId="1" applyNumberFormat="1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left"/>
    </xf>
    <xf numFmtId="0" fontId="17" fillId="6" borderId="0" xfId="0" applyFont="1" applyFill="1"/>
    <xf numFmtId="0" fontId="12" fillId="6" borderId="0" xfId="0" applyFont="1" applyFill="1" applyAlignment="1">
      <alignment horizontal="center"/>
    </xf>
    <xf numFmtId="0" fontId="18" fillId="6" borderId="0" xfId="0" applyFont="1" applyFill="1" applyAlignment="1">
      <alignment horizontal="centerContinuous"/>
    </xf>
    <xf numFmtId="3" fontId="17" fillId="6" borderId="0" xfId="0" applyNumberFormat="1" applyFont="1" applyFill="1" applyAlignment="1">
      <alignment horizontal="center"/>
    </xf>
    <xf numFmtId="0" fontId="17" fillId="6" borderId="0" xfId="0" applyFont="1" applyFill="1" applyAlignment="1">
      <alignment horizontal="center"/>
    </xf>
    <xf numFmtId="164" fontId="19" fillId="6" borderId="0" xfId="0" applyNumberFormat="1" applyFont="1" applyFill="1" applyAlignment="1">
      <alignment horizontal="right"/>
    </xf>
    <xf numFmtId="0" fontId="20" fillId="0" borderId="0" xfId="0" applyFont="1" applyAlignment="1">
      <alignment horizontal="center"/>
    </xf>
    <xf numFmtId="0" fontId="13" fillId="0" borderId="0" xfId="0" applyFont="1"/>
    <xf numFmtId="167" fontId="13" fillId="0" borderId="0" xfId="0" applyNumberFormat="1" applyFont="1"/>
    <xf numFmtId="3" fontId="13" fillId="0" borderId="0" xfId="0" applyNumberFormat="1" applyFont="1"/>
    <xf numFmtId="0" fontId="12" fillId="0" borderId="0" xfId="0" applyFont="1"/>
    <xf numFmtId="0" fontId="21" fillId="6" borderId="0" xfId="2" applyFont="1" applyFill="1"/>
    <xf numFmtId="0" fontId="22" fillId="6" borderId="0" xfId="2" applyFont="1" applyFill="1"/>
    <xf numFmtId="0" fontId="13" fillId="6" borderId="0" xfId="0" applyFont="1" applyFill="1"/>
    <xf numFmtId="3" fontId="13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43" fontId="12" fillId="0" borderId="0" xfId="0" applyNumberFormat="1" applyFont="1" applyAlignment="1">
      <alignment vertical="center"/>
    </xf>
    <xf numFmtId="8" fontId="0" fillId="6" borderId="0" xfId="0" applyNumberFormat="1" applyFill="1"/>
    <xf numFmtId="3" fontId="4" fillId="0" borderId="0" xfId="0" applyNumberFormat="1" applyFont="1"/>
    <xf numFmtId="0" fontId="23" fillId="0" borderId="0" xfId="0" applyFont="1"/>
    <xf numFmtId="168" fontId="0" fillId="6" borderId="0" xfId="0" applyNumberFormat="1" applyFill="1"/>
    <xf numFmtId="0" fontId="3" fillId="0" borderId="0" xfId="0" applyFont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3" fontId="12" fillId="5" borderId="1" xfId="1" applyFont="1" applyFill="1" applyBorder="1" applyAlignment="1">
      <alignment horizontal="center" vertical="center" wrapText="1"/>
    </xf>
    <xf numFmtId="165" fontId="13" fillId="5" borderId="3" xfId="1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65" fontId="13" fillId="5" borderId="9" xfId="1" applyNumberFormat="1" applyFont="1" applyFill="1" applyBorder="1" applyAlignment="1">
      <alignment horizontal="center" vertical="center" wrapText="1"/>
    </xf>
    <xf numFmtId="165" fontId="13" fillId="5" borderId="10" xfId="1" applyNumberFormat="1" applyFont="1" applyFill="1" applyBorder="1" applyAlignment="1">
      <alignment horizontal="center" vertical="center" wrapText="1"/>
    </xf>
    <xf numFmtId="0" fontId="0" fillId="0" borderId="0" xfId="0"/>
  </cellXfs>
  <cellStyles count="3">
    <cellStyle name="Bom" xfId="2" builtinId="26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abSelected="1" workbookViewId="0">
      <selection activeCell="A32" sqref="A32"/>
    </sheetView>
  </sheetViews>
  <sheetFormatPr defaultColWidth="13.44140625" defaultRowHeight="15.6" x14ac:dyDescent="0.3"/>
  <cols>
    <col min="1" max="1" width="24.6640625" style="1" customWidth="1"/>
    <col min="2" max="2" width="18" style="1" customWidth="1"/>
    <col min="3" max="3" width="10.44140625" style="1" customWidth="1"/>
    <col min="4" max="4" width="12.6640625" style="1" customWidth="1"/>
    <col min="5" max="5" width="95.33203125" style="1" bestFit="1" customWidth="1"/>
    <col min="6" max="7" width="15.33203125" style="1" customWidth="1"/>
    <col min="8" max="8" width="18.109375" style="65" customWidth="1"/>
    <col min="9" max="9" width="17" style="65" customWidth="1"/>
    <col min="10" max="10" width="16.44140625" style="1" customWidth="1"/>
    <col min="11" max="11" width="20.88671875" style="66" customWidth="1"/>
    <col min="12" max="12" width="25.5546875" style="1" bestFit="1" customWidth="1"/>
    <col min="13" max="13" width="29.44140625" style="1" customWidth="1"/>
    <col min="14" max="14" width="6.44140625" style="1" bestFit="1" customWidth="1"/>
    <col min="15" max="15" width="17.6640625" style="1" bestFit="1" customWidth="1"/>
    <col min="16" max="16" width="25.6640625" style="1" bestFit="1" customWidth="1"/>
    <col min="17" max="16384" width="13.44140625" style="1"/>
  </cols>
  <sheetData>
    <row r="1" spans="1:19" ht="17.399999999999999" x14ac:dyDescent="0.3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9" ht="45" customHeight="1" x14ac:dyDescent="0.25">
      <c r="A2" s="69" t="s">
        <v>0</v>
      </c>
      <c r="B2" s="69"/>
      <c r="C2" s="70"/>
      <c r="D2" s="70"/>
      <c r="E2" s="70"/>
      <c r="F2" s="70"/>
      <c r="G2" s="70"/>
      <c r="H2" s="70"/>
      <c r="I2" s="70"/>
      <c r="J2" s="70"/>
      <c r="K2" s="70"/>
    </row>
    <row r="3" spans="1:19" ht="24.9" customHeight="1" x14ac:dyDescent="0.25">
      <c r="A3" s="71" t="s">
        <v>44</v>
      </c>
      <c r="B3" s="71"/>
      <c r="C3" s="72"/>
      <c r="D3" s="72"/>
      <c r="E3" s="72"/>
      <c r="F3" s="72"/>
      <c r="G3" s="72"/>
      <c r="H3" s="72"/>
      <c r="I3" s="72"/>
      <c r="J3" s="72"/>
      <c r="K3" s="72"/>
    </row>
    <row r="4" spans="1:19" s="8" customFormat="1" ht="35.1" customHeight="1" x14ac:dyDescent="0.3">
      <c r="A4" s="2" t="s">
        <v>1</v>
      </c>
      <c r="B4" s="3" t="s">
        <v>2</v>
      </c>
      <c r="C4" s="3" t="s">
        <v>3</v>
      </c>
      <c r="D4" s="2"/>
      <c r="E4" s="4" t="s">
        <v>4</v>
      </c>
      <c r="F4" s="3" t="s">
        <v>5</v>
      </c>
      <c r="G4" s="3" t="s">
        <v>6</v>
      </c>
      <c r="H4" s="5" t="s">
        <v>7</v>
      </c>
      <c r="I4" s="6" t="s">
        <v>8</v>
      </c>
      <c r="J4" s="3" t="s">
        <v>9</v>
      </c>
      <c r="K4" s="6" t="s">
        <v>10</v>
      </c>
      <c r="L4" s="7"/>
    </row>
    <row r="5" spans="1:19" s="17" customFormat="1" ht="16.5" customHeight="1" x14ac:dyDescent="0.3">
      <c r="A5" s="73" t="s">
        <v>11</v>
      </c>
      <c r="B5" s="9">
        <v>45265</v>
      </c>
      <c r="C5" s="9">
        <v>45272</v>
      </c>
      <c r="D5" s="10" t="s">
        <v>12</v>
      </c>
      <c r="E5" s="11" t="s">
        <v>13</v>
      </c>
      <c r="F5" s="12">
        <f t="shared" ref="F5:F11" si="0">(C5-B5)+1</f>
        <v>8</v>
      </c>
      <c r="G5" s="12">
        <v>3</v>
      </c>
      <c r="H5" s="13">
        <f>G5*F5</f>
        <v>24</v>
      </c>
      <c r="I5" s="14">
        <v>0.375</v>
      </c>
      <c r="J5" s="15">
        <f>D$26</f>
        <v>4027.2</v>
      </c>
      <c r="K5" s="16">
        <f>J5*I5*H5</f>
        <v>36244.799999999996</v>
      </c>
    </row>
    <row r="6" spans="1:19" x14ac:dyDescent="0.3">
      <c r="A6" s="73"/>
      <c r="B6" s="18"/>
      <c r="C6" s="18"/>
      <c r="D6" s="19"/>
      <c r="E6" s="20"/>
      <c r="F6" s="21"/>
      <c r="G6" s="21"/>
      <c r="H6" s="22"/>
      <c r="I6" s="23"/>
      <c r="J6" s="24"/>
      <c r="K6" s="25"/>
      <c r="L6"/>
      <c r="M6"/>
      <c r="N6"/>
      <c r="O6"/>
      <c r="P6"/>
      <c r="Q6"/>
      <c r="R6"/>
      <c r="S6"/>
    </row>
    <row r="7" spans="1:19" x14ac:dyDescent="0.3">
      <c r="A7" s="73"/>
      <c r="B7" s="9">
        <v>45274</v>
      </c>
      <c r="C7" s="9">
        <v>45287</v>
      </c>
      <c r="D7" s="10" t="s">
        <v>12</v>
      </c>
      <c r="E7" s="26" t="s">
        <v>14</v>
      </c>
      <c r="F7" s="12">
        <f t="shared" si="0"/>
        <v>14</v>
      </c>
      <c r="G7" s="10">
        <v>3</v>
      </c>
      <c r="H7" s="27">
        <f>G7*F7</f>
        <v>42</v>
      </c>
      <c r="I7" s="28">
        <v>0.375</v>
      </c>
      <c r="J7" s="15">
        <f>D$26</f>
        <v>4027.2</v>
      </c>
      <c r="K7" s="16">
        <f t="shared" ref="K7:K22" si="1">J7*I7*H7</f>
        <v>63428.399999999994</v>
      </c>
      <c r="L7"/>
      <c r="M7"/>
      <c r="N7"/>
      <c r="O7"/>
      <c r="P7"/>
      <c r="Q7"/>
      <c r="R7"/>
      <c r="S7"/>
    </row>
    <row r="8" spans="1:19" x14ac:dyDescent="0.3">
      <c r="A8" s="73"/>
      <c r="B8" s="9">
        <v>45288</v>
      </c>
      <c r="C8" s="9">
        <v>45297</v>
      </c>
      <c r="D8" s="10" t="s">
        <v>12</v>
      </c>
      <c r="E8" s="26" t="s">
        <v>15</v>
      </c>
      <c r="F8" s="12">
        <f t="shared" si="0"/>
        <v>10</v>
      </c>
      <c r="G8" s="10">
        <v>3</v>
      </c>
      <c r="H8" s="27">
        <f>G8*F8</f>
        <v>30</v>
      </c>
      <c r="I8" s="28">
        <v>0.375</v>
      </c>
      <c r="J8" s="15">
        <f>D$26</f>
        <v>4027.2</v>
      </c>
      <c r="K8" s="16">
        <f t="shared" si="1"/>
        <v>45305.999999999993</v>
      </c>
      <c r="L8"/>
      <c r="M8"/>
      <c r="N8"/>
      <c r="O8"/>
      <c r="P8"/>
      <c r="Q8"/>
      <c r="R8"/>
      <c r="S8"/>
    </row>
    <row r="9" spans="1:19" x14ac:dyDescent="0.3">
      <c r="A9" s="73"/>
      <c r="B9" s="9">
        <v>45299</v>
      </c>
      <c r="C9" s="9">
        <v>45304</v>
      </c>
      <c r="D9" s="10" t="s">
        <v>12</v>
      </c>
      <c r="E9" s="26" t="s">
        <v>16</v>
      </c>
      <c r="F9" s="12">
        <f t="shared" si="0"/>
        <v>6</v>
      </c>
      <c r="G9" s="10">
        <v>5</v>
      </c>
      <c r="H9" s="27">
        <f>G9*F9</f>
        <v>30</v>
      </c>
      <c r="I9" s="28">
        <v>0.375</v>
      </c>
      <c r="J9" s="15">
        <f>D$26</f>
        <v>4027.2</v>
      </c>
      <c r="K9" s="16">
        <f t="shared" si="1"/>
        <v>45305.999999999993</v>
      </c>
      <c r="L9"/>
      <c r="M9"/>
      <c r="N9"/>
      <c r="O9"/>
      <c r="P9"/>
      <c r="Q9"/>
      <c r="R9"/>
      <c r="S9"/>
    </row>
    <row r="10" spans="1:19" x14ac:dyDescent="0.3">
      <c r="A10" s="73"/>
      <c r="B10" s="9">
        <v>45306</v>
      </c>
      <c r="C10" s="9">
        <v>45311</v>
      </c>
      <c r="D10" s="10" t="s">
        <v>12</v>
      </c>
      <c r="E10" s="26" t="s">
        <v>17</v>
      </c>
      <c r="F10" s="12">
        <f t="shared" si="0"/>
        <v>6</v>
      </c>
      <c r="G10" s="10">
        <v>5</v>
      </c>
      <c r="H10" s="27">
        <f>G10*F10</f>
        <v>30</v>
      </c>
      <c r="I10" s="28">
        <v>0.375</v>
      </c>
      <c r="J10" s="15">
        <f>D$26</f>
        <v>4027.2</v>
      </c>
      <c r="K10" s="16">
        <f t="shared" si="1"/>
        <v>45305.999999999993</v>
      </c>
      <c r="L10"/>
      <c r="M10"/>
      <c r="N10"/>
      <c r="O10"/>
      <c r="P10"/>
      <c r="Q10"/>
      <c r="R10"/>
      <c r="S10"/>
    </row>
    <row r="11" spans="1:19" x14ac:dyDescent="0.3">
      <c r="A11" s="73"/>
      <c r="B11" s="9">
        <v>45313</v>
      </c>
      <c r="C11" s="9">
        <v>45318</v>
      </c>
      <c r="D11" s="10" t="s">
        <v>12</v>
      </c>
      <c r="E11" s="26" t="s">
        <v>18</v>
      </c>
      <c r="F11" s="12">
        <f t="shared" si="0"/>
        <v>6</v>
      </c>
      <c r="G11" s="10">
        <v>5</v>
      </c>
      <c r="H11" s="27">
        <f>G11*F11</f>
        <v>30</v>
      </c>
      <c r="I11" s="28">
        <v>0.375</v>
      </c>
      <c r="J11" s="15">
        <f>D$26</f>
        <v>4027.2</v>
      </c>
      <c r="K11" s="16">
        <f t="shared" si="1"/>
        <v>45305.999999999993</v>
      </c>
      <c r="L11"/>
      <c r="M11"/>
      <c r="N11"/>
      <c r="O11"/>
      <c r="P11"/>
      <c r="Q11"/>
      <c r="R11"/>
      <c r="S11"/>
    </row>
    <row r="12" spans="1:19" x14ac:dyDescent="0.3">
      <c r="A12" s="73"/>
      <c r="B12" s="29"/>
      <c r="C12" s="30"/>
      <c r="D12" s="10"/>
      <c r="E12" s="31" t="s">
        <v>19</v>
      </c>
      <c r="F12" s="32"/>
      <c r="G12" s="32"/>
      <c r="H12" s="27"/>
      <c r="I12" s="28"/>
      <c r="J12" s="15"/>
      <c r="K12" s="16"/>
      <c r="L12"/>
      <c r="M12"/>
      <c r="N12"/>
      <c r="O12"/>
      <c r="P12"/>
      <c r="Q12"/>
      <c r="R12"/>
      <c r="S12"/>
    </row>
    <row r="13" spans="1:19" ht="15.75" customHeight="1" x14ac:dyDescent="0.3">
      <c r="A13" s="73"/>
      <c r="B13" s="74" t="s">
        <v>42</v>
      </c>
      <c r="C13" s="75"/>
      <c r="D13" s="10" t="s">
        <v>20</v>
      </c>
      <c r="E13" s="26" t="s">
        <v>21</v>
      </c>
      <c r="F13" s="10">
        <v>4</v>
      </c>
      <c r="G13" s="10">
        <v>1</v>
      </c>
      <c r="H13" s="27">
        <v>4</v>
      </c>
      <c r="I13" s="28">
        <v>0.375</v>
      </c>
      <c r="J13" s="15">
        <f>$D$30</f>
        <v>5376</v>
      </c>
      <c r="K13" s="16">
        <f>J13*I13*H13</f>
        <v>8064</v>
      </c>
      <c r="L13"/>
      <c r="M13"/>
      <c r="N13"/>
      <c r="O13"/>
      <c r="P13"/>
      <c r="Q13"/>
      <c r="R13"/>
      <c r="S13"/>
    </row>
    <row r="14" spans="1:19" x14ac:dyDescent="0.3">
      <c r="A14" s="73"/>
      <c r="B14" s="76"/>
      <c r="C14" s="77"/>
      <c r="D14" s="10" t="s">
        <v>20</v>
      </c>
      <c r="E14" s="26" t="s">
        <v>22</v>
      </c>
      <c r="F14" s="10">
        <v>4</v>
      </c>
      <c r="G14" s="10">
        <v>1</v>
      </c>
      <c r="H14" s="27">
        <v>4</v>
      </c>
      <c r="I14" s="28">
        <v>1</v>
      </c>
      <c r="J14" s="15">
        <f>$D$30</f>
        <v>5376</v>
      </c>
      <c r="K14" s="16">
        <f t="shared" si="1"/>
        <v>21504</v>
      </c>
      <c r="L14"/>
      <c r="M14"/>
      <c r="N14"/>
      <c r="O14"/>
      <c r="P14"/>
      <c r="Q14"/>
      <c r="R14"/>
      <c r="S14"/>
    </row>
    <row r="15" spans="1:19" x14ac:dyDescent="0.3">
      <c r="A15" s="73"/>
      <c r="B15" s="76"/>
      <c r="C15" s="77"/>
      <c r="D15" s="10" t="s">
        <v>20</v>
      </c>
      <c r="E15" s="26" t="s">
        <v>23</v>
      </c>
      <c r="F15" s="10">
        <v>4</v>
      </c>
      <c r="G15" s="10">
        <v>1</v>
      </c>
      <c r="H15" s="27">
        <v>4</v>
      </c>
      <c r="I15" s="28">
        <v>1</v>
      </c>
      <c r="J15" s="15">
        <v>21504</v>
      </c>
      <c r="K15" s="16">
        <f t="shared" si="1"/>
        <v>86016</v>
      </c>
      <c r="L15"/>
      <c r="M15"/>
      <c r="N15"/>
      <c r="O15"/>
      <c r="P15"/>
      <c r="Q15"/>
      <c r="R15"/>
      <c r="S15"/>
    </row>
    <row r="16" spans="1:19" x14ac:dyDescent="0.3">
      <c r="A16" s="73"/>
      <c r="B16" s="78"/>
      <c r="C16" s="79"/>
      <c r="D16" s="10" t="s">
        <v>20</v>
      </c>
      <c r="E16" s="26" t="s">
        <v>24</v>
      </c>
      <c r="F16" s="10">
        <v>4</v>
      </c>
      <c r="G16" s="10">
        <v>1</v>
      </c>
      <c r="H16" s="27">
        <v>4</v>
      </c>
      <c r="I16" s="28">
        <v>0.375</v>
      </c>
      <c r="J16" s="15">
        <f>$D$30</f>
        <v>5376</v>
      </c>
      <c r="K16" s="16">
        <f t="shared" si="1"/>
        <v>8064</v>
      </c>
      <c r="L16"/>
      <c r="M16"/>
      <c r="N16"/>
      <c r="O16"/>
      <c r="P16"/>
      <c r="Q16"/>
      <c r="R16"/>
      <c r="S16"/>
    </row>
    <row r="17" spans="1:19" ht="63" customHeight="1" x14ac:dyDescent="0.3">
      <c r="A17" s="73"/>
      <c r="B17" s="33"/>
      <c r="C17" s="34"/>
      <c r="D17" s="19" t="s">
        <v>12</v>
      </c>
      <c r="E17" s="35" t="s">
        <v>25</v>
      </c>
      <c r="F17" s="10">
        <v>4</v>
      </c>
      <c r="G17" s="10">
        <v>1</v>
      </c>
      <c r="H17" s="27">
        <v>4</v>
      </c>
      <c r="I17" s="28">
        <v>1</v>
      </c>
      <c r="J17" s="15">
        <f>D27</f>
        <v>1342.3999999999999</v>
      </c>
      <c r="K17" s="16">
        <f t="shared" si="1"/>
        <v>5369.5999999999995</v>
      </c>
      <c r="L17"/>
      <c r="M17"/>
      <c r="N17"/>
      <c r="O17"/>
      <c r="P17"/>
      <c r="Q17"/>
      <c r="R17"/>
      <c r="S17"/>
    </row>
    <row r="18" spans="1:19" x14ac:dyDescent="0.3">
      <c r="A18" s="73"/>
      <c r="B18" s="36"/>
      <c r="C18" s="36"/>
      <c r="D18" s="37" t="s">
        <v>12</v>
      </c>
      <c r="E18" s="35" t="s">
        <v>26</v>
      </c>
      <c r="F18" s="37"/>
      <c r="G18" s="37"/>
      <c r="H18" s="38">
        <v>8</v>
      </c>
      <c r="I18" s="39">
        <v>1</v>
      </c>
      <c r="J18" s="40">
        <f>D28</f>
        <v>671.19999999999993</v>
      </c>
      <c r="K18" s="41">
        <f t="shared" si="1"/>
        <v>5369.5999999999995</v>
      </c>
      <c r="L18"/>
      <c r="M18"/>
      <c r="N18"/>
      <c r="O18"/>
      <c r="P18"/>
      <c r="Q18"/>
      <c r="R18"/>
      <c r="S18"/>
    </row>
    <row r="19" spans="1:19" x14ac:dyDescent="0.3">
      <c r="A19" s="73"/>
      <c r="B19" s="42"/>
      <c r="C19" s="43"/>
      <c r="D19" s="37" t="s">
        <v>12</v>
      </c>
      <c r="E19" s="35" t="s">
        <v>27</v>
      </c>
      <c r="F19" s="37"/>
      <c r="G19" s="37"/>
      <c r="H19" s="38">
        <v>8</v>
      </c>
      <c r="I19" s="39">
        <v>1</v>
      </c>
      <c r="J19" s="40">
        <f>D27</f>
        <v>1342.3999999999999</v>
      </c>
      <c r="K19" s="41">
        <f>J19*I19*H19</f>
        <v>10739.199999999999</v>
      </c>
      <c r="L19"/>
      <c r="M19"/>
      <c r="N19"/>
      <c r="O19"/>
      <c r="P19"/>
      <c r="Q19"/>
      <c r="R19"/>
      <c r="S19"/>
    </row>
    <row r="20" spans="1:19" x14ac:dyDescent="0.3">
      <c r="A20" s="73"/>
      <c r="B20" s="80" t="s">
        <v>41</v>
      </c>
      <c r="C20" s="81"/>
      <c r="D20" s="10" t="s">
        <v>12</v>
      </c>
      <c r="E20" s="26" t="s">
        <v>28</v>
      </c>
      <c r="F20" s="12"/>
      <c r="G20" s="10"/>
      <c r="H20" s="27">
        <v>30</v>
      </c>
      <c r="I20" s="28">
        <v>0.375</v>
      </c>
      <c r="J20" s="15">
        <f>D$26</f>
        <v>4027.2</v>
      </c>
      <c r="K20" s="16">
        <f t="shared" si="1"/>
        <v>45305.999999999993</v>
      </c>
      <c r="L20"/>
      <c r="M20"/>
      <c r="N20"/>
      <c r="O20"/>
      <c r="P20"/>
      <c r="Q20"/>
      <c r="R20"/>
      <c r="S20"/>
    </row>
    <row r="21" spans="1:19" x14ac:dyDescent="0.3">
      <c r="A21" s="73"/>
      <c r="B21" s="44"/>
      <c r="C21" s="45"/>
      <c r="D21" s="37" t="s">
        <v>12</v>
      </c>
      <c r="E21" s="35" t="s">
        <v>29</v>
      </c>
      <c r="F21" s="37">
        <v>30</v>
      </c>
      <c r="G21" s="37"/>
      <c r="H21" s="38">
        <v>30</v>
      </c>
      <c r="I21" s="39">
        <v>1</v>
      </c>
      <c r="J21" s="40">
        <f>D29</f>
        <v>200</v>
      </c>
      <c r="K21" s="41">
        <f>H21*I21*J21</f>
        <v>6000</v>
      </c>
      <c r="L21"/>
      <c r="M21"/>
      <c r="N21"/>
      <c r="O21"/>
      <c r="P21"/>
      <c r="Q21"/>
      <c r="R21"/>
      <c r="S21"/>
    </row>
    <row r="22" spans="1:19" x14ac:dyDescent="0.3">
      <c r="A22" s="73"/>
      <c r="B22" s="46" t="s">
        <v>43</v>
      </c>
      <c r="C22" s="9"/>
      <c r="D22" s="10" t="s">
        <v>12</v>
      </c>
      <c r="E22" s="26" t="s">
        <v>30</v>
      </c>
      <c r="F22" s="10"/>
      <c r="G22" s="10"/>
      <c r="H22" s="27">
        <v>30</v>
      </c>
      <c r="I22" s="28">
        <v>1</v>
      </c>
      <c r="J22" s="15">
        <f>D$26</f>
        <v>4027.2</v>
      </c>
      <c r="K22" s="16">
        <f t="shared" si="1"/>
        <v>120816</v>
      </c>
      <c r="L22"/>
      <c r="M22"/>
      <c r="N22"/>
      <c r="O22"/>
      <c r="P22"/>
      <c r="Q22"/>
      <c r="R22"/>
      <c r="S22"/>
    </row>
    <row r="23" spans="1:19" s="53" customFormat="1" ht="18" x14ac:dyDescent="0.35">
      <c r="A23" s="47" t="s">
        <v>31</v>
      </c>
      <c r="B23" s="47"/>
      <c r="C23" s="48"/>
      <c r="D23" s="48"/>
      <c r="E23" s="49" t="s">
        <v>32</v>
      </c>
      <c r="F23" s="49"/>
      <c r="G23" s="49"/>
      <c r="H23" s="50">
        <f>SUM(H5:H22)</f>
        <v>312</v>
      </c>
      <c r="I23" s="50" t="s">
        <v>32</v>
      </c>
      <c r="J23" s="51" t="s">
        <v>32</v>
      </c>
      <c r="K23" s="52">
        <f>SUM(K5:K22)</f>
        <v>598145.59999999986</v>
      </c>
      <c r="L23"/>
      <c r="M23"/>
      <c r="N23"/>
      <c r="O23"/>
      <c r="P23"/>
      <c r="Q23"/>
      <c r="R23"/>
      <c r="S23"/>
    </row>
    <row r="24" spans="1:19" ht="18.75" customHeight="1" x14ac:dyDescent="0.3">
      <c r="A24" s="54"/>
      <c r="B24" s="54"/>
      <c r="C24" s="55"/>
      <c r="D24" s="54"/>
      <c r="E24" s="54"/>
      <c r="F24" s="54"/>
      <c r="G24" s="54"/>
      <c r="H24" s="56"/>
      <c r="I24" s="56"/>
      <c r="J24" s="54"/>
      <c r="K24" s="57"/>
      <c r="L24"/>
      <c r="M24"/>
      <c r="N24"/>
      <c r="O24"/>
      <c r="P24"/>
      <c r="Q24"/>
      <c r="R24"/>
      <c r="S24"/>
    </row>
    <row r="25" spans="1:19" x14ac:dyDescent="0.3">
      <c r="A25" s="58" t="s">
        <v>33</v>
      </c>
      <c r="B25" s="59"/>
      <c r="C25" s="59"/>
      <c r="D25" s="60"/>
      <c r="F25" s="54"/>
      <c r="G25" s="54"/>
      <c r="H25" s="56"/>
      <c r="I25" s="61" t="s">
        <v>34</v>
      </c>
      <c r="J25" s="62">
        <v>0</v>
      </c>
      <c r="K25" s="63">
        <f>K23-(K23/100*J25)</f>
        <v>598145.59999999986</v>
      </c>
      <c r="L25"/>
      <c r="M25"/>
      <c r="N25"/>
      <c r="O25"/>
      <c r="P25"/>
      <c r="Q25"/>
      <c r="R25"/>
      <c r="S25"/>
    </row>
    <row r="26" spans="1:19" x14ac:dyDescent="0.3">
      <c r="A26" s="59" t="s">
        <v>35</v>
      </c>
      <c r="B26" s="59"/>
      <c r="C26" s="59"/>
      <c r="D26" s="64">
        <v>4027.2</v>
      </c>
      <c r="L26"/>
      <c r="M26"/>
      <c r="N26"/>
      <c r="O26"/>
      <c r="P26"/>
      <c r="Q26"/>
      <c r="R26"/>
      <c r="S26"/>
    </row>
    <row r="27" spans="1:19" ht="23.25" customHeight="1" x14ac:dyDescent="0.3">
      <c r="A27" s="59" t="s">
        <v>36</v>
      </c>
      <c r="B27" s="59"/>
      <c r="C27" s="59"/>
      <c r="D27" s="64">
        <f>D26/3</f>
        <v>1342.3999999999999</v>
      </c>
      <c r="L27"/>
      <c r="M27"/>
      <c r="N27"/>
      <c r="O27"/>
      <c r="P27"/>
      <c r="Q27"/>
      <c r="R27"/>
      <c r="S27"/>
    </row>
    <row r="28" spans="1:19" ht="23.25" customHeight="1" x14ac:dyDescent="0.3">
      <c r="A28" s="59" t="s">
        <v>37</v>
      </c>
      <c r="B28" s="59"/>
      <c r="C28" s="59"/>
      <c r="D28" s="64">
        <f>D27/2</f>
        <v>671.19999999999993</v>
      </c>
      <c r="L28"/>
      <c r="M28"/>
      <c r="N28"/>
      <c r="O28"/>
      <c r="P28"/>
      <c r="Q28"/>
      <c r="R28"/>
      <c r="S28"/>
    </row>
    <row r="29" spans="1:19" ht="23.25" customHeight="1" x14ac:dyDescent="0.3">
      <c r="A29" s="59" t="s">
        <v>38</v>
      </c>
      <c r="B29" s="59"/>
      <c r="C29" s="59"/>
      <c r="D29" s="64">
        <v>200</v>
      </c>
      <c r="L29"/>
      <c r="M29"/>
      <c r="N29"/>
      <c r="O29"/>
      <c r="P29"/>
      <c r="Q29"/>
      <c r="R29"/>
      <c r="S29"/>
    </row>
    <row r="30" spans="1:19" x14ac:dyDescent="0.3">
      <c r="A30" s="59" t="s">
        <v>39</v>
      </c>
      <c r="B30" s="59"/>
      <c r="C30" s="59"/>
      <c r="D30" s="67">
        <v>5376</v>
      </c>
      <c r="L30"/>
      <c r="M30"/>
      <c r="N30"/>
      <c r="O30"/>
      <c r="P30"/>
      <c r="Q30"/>
      <c r="R30"/>
      <c r="S30"/>
    </row>
    <row r="31" spans="1:19" ht="7.5" customHeight="1" x14ac:dyDescent="0.3">
      <c r="L31"/>
      <c r="M31"/>
      <c r="N31"/>
      <c r="O31"/>
      <c r="P31"/>
      <c r="Q31"/>
      <c r="R31"/>
      <c r="S31"/>
    </row>
    <row r="32" spans="1:19" x14ac:dyDescent="0.3">
      <c r="A32" s="62" t="s">
        <v>45</v>
      </c>
      <c r="K32"/>
      <c r="L32"/>
      <c r="M32"/>
      <c r="N32"/>
      <c r="O32"/>
      <c r="P32"/>
      <c r="Q32"/>
      <c r="R32"/>
      <c r="S32"/>
    </row>
    <row r="33" spans="4:19" x14ac:dyDescent="0.3">
      <c r="K33"/>
      <c r="L33"/>
      <c r="M33" t="s">
        <v>40</v>
      </c>
      <c r="N33"/>
      <c r="O33"/>
      <c r="P33"/>
      <c r="Q33"/>
      <c r="R33"/>
      <c r="S33"/>
    </row>
    <row r="34" spans="4:19" x14ac:dyDescent="0.3">
      <c r="K34"/>
      <c r="L34" s="82"/>
      <c r="M34" s="82"/>
      <c r="N34" s="82"/>
      <c r="O34" s="82"/>
      <c r="P34"/>
      <c r="Q34"/>
      <c r="R34"/>
      <c r="S34"/>
    </row>
    <row r="35" spans="4:19" x14ac:dyDescent="0.3">
      <c r="D35" s="1" t="s">
        <v>32</v>
      </c>
      <c r="K35"/>
      <c r="L35" s="82"/>
      <c r="M35" s="82"/>
      <c r="N35" s="82"/>
      <c r="O35" s="82"/>
      <c r="P35"/>
      <c r="Q35"/>
      <c r="R35"/>
      <c r="S35"/>
    </row>
    <row r="36" spans="4:19" x14ac:dyDescent="0.3">
      <c r="K36"/>
      <c r="L36"/>
      <c r="M36"/>
      <c r="N36"/>
      <c r="O36"/>
      <c r="P36"/>
      <c r="Q36"/>
      <c r="R36"/>
      <c r="S36"/>
    </row>
    <row r="37" spans="4:19" x14ac:dyDescent="0.3">
      <c r="K37"/>
      <c r="L37"/>
      <c r="M37"/>
      <c r="N37"/>
      <c r="O37"/>
      <c r="P37"/>
      <c r="Q37"/>
      <c r="R37"/>
      <c r="S37"/>
    </row>
    <row r="38" spans="4:19" x14ac:dyDescent="0.3">
      <c r="K38"/>
      <c r="L38"/>
      <c r="M38" s="82"/>
      <c r="N38" s="82"/>
      <c r="O38"/>
      <c r="P38"/>
      <c r="Q38"/>
      <c r="R38"/>
      <c r="S38"/>
    </row>
    <row r="39" spans="4:19" x14ac:dyDescent="0.3">
      <c r="K39"/>
      <c r="L39"/>
      <c r="M39" s="82"/>
      <c r="N39" s="82"/>
      <c r="O39"/>
      <c r="P39"/>
      <c r="Q39"/>
      <c r="R39"/>
      <c r="S39"/>
    </row>
    <row r="40" spans="4:19" x14ac:dyDescent="0.3">
      <c r="K40"/>
      <c r="L40"/>
      <c r="M40" s="82"/>
      <c r="N40" s="82"/>
      <c r="O40"/>
      <c r="P40"/>
      <c r="Q40"/>
      <c r="R40"/>
      <c r="S40"/>
    </row>
    <row r="41" spans="4:19" x14ac:dyDescent="0.3">
      <c r="K41"/>
      <c r="L41"/>
      <c r="M41" s="82"/>
      <c r="N41" s="82"/>
      <c r="O41"/>
      <c r="P41"/>
      <c r="Q41"/>
      <c r="R41"/>
      <c r="S41"/>
    </row>
    <row r="42" spans="4:19" x14ac:dyDescent="0.3">
      <c r="K42"/>
      <c r="L42"/>
      <c r="M42" s="82"/>
      <c r="N42" s="82"/>
      <c r="O42"/>
      <c r="P42"/>
      <c r="Q42"/>
      <c r="R42"/>
      <c r="S42"/>
    </row>
    <row r="43" spans="4:19" x14ac:dyDescent="0.3">
      <c r="K43"/>
      <c r="L43"/>
      <c r="M43"/>
      <c r="N43"/>
      <c r="O43"/>
      <c r="P43"/>
      <c r="Q43"/>
      <c r="R43"/>
      <c r="S43"/>
    </row>
    <row r="44" spans="4:19" x14ac:dyDescent="0.3">
      <c r="K44"/>
      <c r="L44"/>
      <c r="M44"/>
      <c r="N44"/>
      <c r="O44" s="82"/>
      <c r="P44"/>
      <c r="Q44"/>
      <c r="R44"/>
      <c r="S44"/>
    </row>
    <row r="45" spans="4:19" x14ac:dyDescent="0.3">
      <c r="K45"/>
      <c r="L45"/>
      <c r="M45"/>
      <c r="N45"/>
      <c r="O45" s="82"/>
      <c r="P45"/>
      <c r="Q45"/>
      <c r="R45"/>
      <c r="S45"/>
    </row>
    <row r="46" spans="4:19" x14ac:dyDescent="0.3">
      <c r="K46"/>
      <c r="L46"/>
      <c r="M46"/>
      <c r="N46"/>
      <c r="O46" s="82"/>
      <c r="P46"/>
      <c r="Q46"/>
      <c r="R46"/>
      <c r="S46"/>
    </row>
    <row r="47" spans="4:19" x14ac:dyDescent="0.3">
      <c r="K47"/>
      <c r="L47"/>
      <c r="M47"/>
      <c r="N47"/>
      <c r="O47" s="82"/>
      <c r="P47"/>
      <c r="Q47"/>
      <c r="R47"/>
      <c r="S47"/>
    </row>
    <row r="48" spans="4:19" x14ac:dyDescent="0.3">
      <c r="K48"/>
      <c r="L48"/>
      <c r="M48"/>
      <c r="N48"/>
      <c r="O48" s="82"/>
      <c r="P48"/>
      <c r="Q48"/>
      <c r="R48"/>
      <c r="S48"/>
    </row>
    <row r="49" spans="11:19" x14ac:dyDescent="0.3">
      <c r="K49"/>
      <c r="L49"/>
      <c r="M49"/>
      <c r="N49"/>
      <c r="O49"/>
      <c r="P49"/>
      <c r="Q49"/>
      <c r="R49"/>
      <c r="S49"/>
    </row>
    <row r="50" spans="11:19" x14ac:dyDescent="0.3">
      <c r="K50"/>
      <c r="L50" s="82"/>
      <c r="M50" s="82"/>
      <c r="N50" s="82"/>
      <c r="O50" s="82"/>
      <c r="P50" s="82"/>
      <c r="Q50"/>
      <c r="R50"/>
      <c r="S50"/>
    </row>
    <row r="51" spans="11:19" x14ac:dyDescent="0.3">
      <c r="K51"/>
      <c r="L51"/>
      <c r="M51"/>
      <c r="N51"/>
      <c r="O51"/>
      <c r="P51"/>
      <c r="Q51"/>
      <c r="R51"/>
      <c r="S51"/>
    </row>
    <row r="52" spans="11:19" x14ac:dyDescent="0.3">
      <c r="K52"/>
      <c r="L52"/>
      <c r="M52"/>
      <c r="N52"/>
      <c r="O52"/>
      <c r="P52"/>
      <c r="Q52"/>
      <c r="R52"/>
      <c r="S52"/>
    </row>
    <row r="53" spans="11:19" x14ac:dyDescent="0.3">
      <c r="K53"/>
      <c r="L53"/>
      <c r="M53"/>
      <c r="N53"/>
      <c r="O53"/>
      <c r="P53"/>
      <c r="Q53"/>
      <c r="R53"/>
      <c r="S53"/>
    </row>
    <row r="54" spans="11:19" x14ac:dyDescent="0.3">
      <c r="K54"/>
      <c r="L54"/>
      <c r="M54"/>
      <c r="N54"/>
      <c r="O54"/>
      <c r="P54"/>
      <c r="Q54"/>
      <c r="R54"/>
      <c r="S54"/>
    </row>
    <row r="55" spans="11:19" x14ac:dyDescent="0.3">
      <c r="K55"/>
      <c r="L55"/>
      <c r="M55"/>
      <c r="N55"/>
      <c r="O55"/>
      <c r="P55"/>
      <c r="Q55"/>
      <c r="R55"/>
      <c r="S55"/>
    </row>
    <row r="56" spans="11:19" x14ac:dyDescent="0.3">
      <c r="K56"/>
      <c r="L56"/>
      <c r="M56"/>
      <c r="N56"/>
      <c r="O56"/>
      <c r="P56"/>
      <c r="Q56"/>
      <c r="R56"/>
      <c r="S56"/>
    </row>
    <row r="57" spans="11:19" x14ac:dyDescent="0.3">
      <c r="K57"/>
      <c r="L57"/>
      <c r="M57"/>
      <c r="N57"/>
      <c r="O57"/>
      <c r="P57"/>
      <c r="Q57"/>
      <c r="R57"/>
      <c r="S57"/>
    </row>
    <row r="58" spans="11:19" x14ac:dyDescent="0.3">
      <c r="K58"/>
      <c r="L58"/>
      <c r="M58"/>
      <c r="N58"/>
      <c r="O58"/>
      <c r="P58"/>
      <c r="Q58"/>
      <c r="R58"/>
      <c r="S58"/>
    </row>
  </sheetData>
  <mergeCells count="14">
    <mergeCell ref="O44:O48"/>
    <mergeCell ref="L50:P50"/>
    <mergeCell ref="L34:L35"/>
    <mergeCell ref="M34:M35"/>
    <mergeCell ref="N34:N35"/>
    <mergeCell ref="O34:O35"/>
    <mergeCell ref="M38:M42"/>
    <mergeCell ref="N38:N42"/>
    <mergeCell ref="A1:K1"/>
    <mergeCell ref="A2:K2"/>
    <mergeCell ref="A3:K3"/>
    <mergeCell ref="A5:A22"/>
    <mergeCell ref="B13:C16"/>
    <mergeCell ref="B20:C20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Alice Aghinoni Fantin</cp:lastModifiedBy>
  <dcterms:created xsi:type="dcterms:W3CDTF">2023-11-09T20:29:17Z</dcterms:created>
  <dcterms:modified xsi:type="dcterms:W3CDTF">2023-12-19T21:03:00Z</dcterms:modified>
</cp:coreProperties>
</file>